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backup\Egyéb\MCH\Bagolyirtás 2022\2023\"/>
    </mc:Choice>
  </mc:AlternateContent>
  <xr:revisionPtr revIDLastSave="0" documentId="13_ncr:1_{DEFCF57D-25A5-4F9F-B5AF-F9F8E1353D85}" xr6:coauthVersionLast="47" xr6:coauthVersionMax="47" xr10:uidLastSave="{00000000-0000-0000-0000-000000000000}"/>
  <bookViews>
    <workbookView xWindow="-28920" yWindow="-120" windowWidth="29040" windowHeight="15840" tabRatio="287" xr2:uid="{00000000-000D-0000-FFFF-FFFF00000000}"/>
  </bookViews>
  <sheets>
    <sheet name="Bagolyirtás_202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1" i="1" l="1"/>
  <c r="F41" i="1"/>
  <c r="F40" i="1"/>
  <c r="F34" i="1"/>
  <c r="F27" i="1"/>
  <c r="F28" i="1"/>
  <c r="F26" i="1"/>
  <c r="F37" i="1"/>
  <c r="F38" i="1"/>
  <c r="F36" i="1"/>
  <c r="F32" i="1"/>
  <c r="F31" i="1"/>
  <c r="F30" i="1"/>
  <c r="F47" i="1"/>
  <c r="F46" i="1"/>
  <c r="F21" i="1"/>
  <c r="F23" i="1" s="1"/>
  <c r="F49" i="1"/>
  <c r="F52" i="1" l="1"/>
  <c r="F43" i="1"/>
  <c r="F53" i="1" l="1"/>
</calcChain>
</file>

<file path=xl/sharedStrings.xml><?xml version="1.0" encoding="utf-8"?>
<sst xmlns="http://schemas.openxmlformats.org/spreadsheetml/2006/main" count="72" uniqueCount="57">
  <si>
    <t>Gyártmány, típus</t>
  </si>
  <si>
    <t>Rendszám</t>
  </si>
  <si>
    <t>Évjárat</t>
  </si>
  <si>
    <t>éjszaka</t>
  </si>
  <si>
    <t>fő</t>
  </si>
  <si>
    <t>E-mail</t>
  </si>
  <si>
    <t>Telefon</t>
  </si>
  <si>
    <t>Szállás összesen</t>
  </si>
  <si>
    <t>ÉTKEZÉS</t>
  </si>
  <si>
    <t>Étkezés összesen</t>
  </si>
  <si>
    <t>PROGRAMOK</t>
  </si>
  <si>
    <t>Programok összesen</t>
  </si>
  <si>
    <t>ÖSSZESEN</t>
  </si>
  <si>
    <t>Név</t>
  </si>
  <si>
    <t>Elérhetőségek</t>
  </si>
  <si>
    <t>Ibi Mama Mini Találkozója</t>
  </si>
  <si>
    <t>Kísérők neve</t>
  </si>
  <si>
    <t>Reggeli</t>
  </si>
  <si>
    <t>Vacsora</t>
  </si>
  <si>
    <t>Fém 200-assal működik :)</t>
  </si>
  <si>
    <t>Páratlan számú érkező esetén kívánt/eltűrt szobatárs :)</t>
  </si>
  <si>
    <t>Mini</t>
  </si>
  <si>
    <t>SZÁLLÁS*</t>
  </si>
  <si>
    <t>MEGJEGYZÉS</t>
  </si>
  <si>
    <t>JELENTKEZÉSI LAP</t>
  </si>
  <si>
    <t>*A szobák korlátozott száma miatt 1 főre nem tudunk 2 ágyas szobát adni, legfeljebb 2 fős áron, illetve sajnos kis méretüknél fogva nem is pótágyazhatóak a szobák, úgyhogy hárman sem tudtok benne lakni, legfeljebb kisgyerekkel, hozott matracon. Kérlek, ha nem párosan vagytok, akkor ennek ismeretében próbáljatok egyedül érkező szobatársat keresni. Ha minden kötél szakad, és betelik az üdülő, van még egy másik épület is, úgyhogy valahogy orvosolni fogjuk az ilyen helyzeteket. Ez esetben hívjatok fel, és megbeszéljük!</t>
  </si>
  <si>
    <t>Bagolyirtás, 2023. október 20-23.</t>
  </si>
  <si>
    <t>Jelentkezési határidő: 2023. október 13.</t>
  </si>
  <si>
    <t>2 ágyas szobában (9.800 Ft/fő/éj + 500 Ft/fő/éj IFA)</t>
  </si>
  <si>
    <t>Szombat (900 Ft)</t>
  </si>
  <si>
    <t>Vasárnap (900 Ft)</t>
  </si>
  <si>
    <t>Péntek (1800 Ft)</t>
  </si>
  <si>
    <t>Szombat (1800 Ft)</t>
  </si>
  <si>
    <t>Hétfő (900 Ft)</t>
  </si>
  <si>
    <t>Ebéd (Hollókő, szombat)</t>
  </si>
  <si>
    <t>adag</t>
  </si>
  <si>
    <t>Vasárnap (1800 Ft)</t>
  </si>
  <si>
    <t>Felnőtt</t>
  </si>
  <si>
    <t>Diák/nyugdíjas</t>
  </si>
  <si>
    <t>Hollókői vár (szombat)</t>
  </si>
  <si>
    <t>Galya-kilátó (szombat vagy vasárnap)</t>
  </si>
  <si>
    <t>A menü (Húsleves csészében, 1 szelet rántott sertéskaraj vegyes körettel, csemege uborka)</t>
  </si>
  <si>
    <t>B menü (Palócleves csészében, Palócpecsenye (1 szelet hús) hasábburgonyával, csemege uborkával)</t>
  </si>
  <si>
    <t>C menü (Palócleves csészében, Palócpecsenye (1 szelet hús) juhtúrós sztrapacskával)</t>
  </si>
  <si>
    <t>Érkezés és távozás napja</t>
  </si>
  <si>
    <t>Érkezés napja</t>
  </si>
  <si>
    <t>Távozás napja</t>
  </si>
  <si>
    <t>Ebéd (vasárnap)**</t>
  </si>
  <si>
    <t>Vasárnap is kérek ebédet</t>
  </si>
  <si>
    <t>**A vasárnapi ebédet annak megfelelően fogjuk leszervezni, hogy mekkora igény lesz rá, hányan maradnak legalább vasárnap délutánig, vagy akár hétfőig. A megjelölt ár a Stella Üdülőben érvényes, kisebb létszám esetén a helyszín és az ár változhat.</t>
  </si>
  <si>
    <t>Különleges étkezési igény</t>
  </si>
  <si>
    <t>Különleges étkezési igény leírása szövegesen</t>
  </si>
  <si>
    <t>Különleges étkezési igényű reggeli felára</t>
  </si>
  <si>
    <t>Különleges étkezési igényű vacsora felára</t>
  </si>
  <si>
    <t>Buddha Park / Kőrösi Csoma Sándor emlékpark (vasárnap)</t>
  </si>
  <si>
    <t>Ingyenes</t>
  </si>
  <si>
    <t>CSAK A FEHÉR CELLÁKBA ÍRJ!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</si>
</sst>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charset val="238"/>
    </font>
    <font>
      <b/>
      <sz val="13"/>
      <color indexed="8"/>
      <name val="Calibri"/>
      <family val="2"/>
      <charset val="238"/>
    </font>
    <font>
      <b/>
      <sz val="11"/>
      <color indexed="8"/>
      <name val="Calibri"/>
      <family val="2"/>
      <charset val="238"/>
    </font>
    <font>
      <sz val="11"/>
      <name val="Calibri"/>
      <family val="2"/>
      <charset val="238"/>
    </font>
    <font>
      <b/>
      <i/>
      <sz val="11"/>
      <color indexed="8"/>
      <name val="Calibri"/>
      <family val="2"/>
      <charset val="238"/>
    </font>
    <font>
      <b/>
      <sz val="12"/>
      <color indexed="8"/>
      <name val="Calibri"/>
      <family val="2"/>
      <charset val="238"/>
    </font>
    <font>
      <u/>
      <sz val="11"/>
      <color theme="10"/>
      <name val="Calibri"/>
      <family val="2"/>
      <charset val="238"/>
    </font>
    <font>
      <b/>
      <i/>
      <sz val="11"/>
      <name val="Calibri"/>
      <family val="2"/>
      <charset val="238"/>
    </font>
    <font>
      <b/>
      <i/>
      <sz val="11"/>
      <color rgb="FFFF0000"/>
      <name val="Calibri"/>
      <family val="2"/>
      <charset val="238"/>
    </font>
    <font>
      <b/>
      <i/>
      <sz val="14"/>
      <color rgb="FFFF0000"/>
      <name val="Calibri"/>
      <family val="2"/>
      <charset val="238"/>
    </font>
    <font>
      <b/>
      <sz val="15"/>
      <color indexed="8"/>
      <name val="Calibri"/>
      <family val="2"/>
      <charset val="238"/>
    </font>
    <font>
      <b/>
      <i/>
      <sz val="15"/>
      <color rgb="FFFF0000"/>
      <name val="Calibri"/>
      <family val="2"/>
      <charset val="238"/>
    </font>
  </fonts>
  <fills count="12">
    <fill>
      <patternFill patternType="none"/>
    </fill>
    <fill>
      <patternFill patternType="gray125"/>
    </fill>
    <fill>
      <patternFill patternType="solid">
        <fgColor indexed="52"/>
        <bgColor indexed="53"/>
      </patternFill>
    </fill>
    <fill>
      <patternFill patternType="solid">
        <fgColor indexed="49"/>
        <bgColor indexed="57"/>
      </patternFill>
    </fill>
    <fill>
      <patternFill patternType="solid">
        <fgColor theme="5" tint="0.39997558519241921"/>
        <bgColor indexed="53"/>
      </patternFill>
    </fill>
    <fill>
      <patternFill patternType="solid">
        <fgColor rgb="FFFFC000"/>
        <bgColor indexed="64"/>
      </patternFill>
    </fill>
    <fill>
      <patternFill patternType="solid">
        <fgColor rgb="FFFFC000"/>
        <bgColor indexed="53"/>
      </patternFill>
    </fill>
    <fill>
      <patternFill patternType="solid">
        <fgColor theme="8" tint="0.59999389629810485"/>
        <bgColor indexed="53"/>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86">
    <xf numFmtId="0" fontId="0" fillId="0" borderId="0" xfId="0"/>
    <xf numFmtId="0" fontId="0" fillId="0" borderId="1" xfId="0" applyBorder="1" applyAlignment="1">
      <alignment horizontal="center" vertical="center"/>
    </xf>
    <xf numFmtId="0" fontId="0" fillId="0" borderId="0" xfId="0" applyAlignment="1">
      <alignment vertical="center"/>
    </xf>
    <xf numFmtId="0" fontId="1" fillId="0" borderId="0" xfId="0" applyFont="1"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0" fillId="6" borderId="1" xfId="0" applyFill="1" applyBorder="1" applyAlignment="1">
      <alignment vertical="center"/>
    </xf>
    <xf numFmtId="0" fontId="7" fillId="5" borderId="1" xfId="1" applyFont="1" applyFill="1" applyBorder="1" applyAlignment="1" applyProtection="1">
      <alignment vertical="center"/>
    </xf>
    <xf numFmtId="0" fontId="4" fillId="6" borderId="10" xfId="0" applyFont="1" applyFill="1" applyBorder="1" applyAlignment="1">
      <alignment horizontal="center" vertical="center"/>
    </xf>
    <xf numFmtId="0" fontId="0" fillId="6" borderId="12" xfId="0" applyFill="1" applyBorder="1" applyAlignment="1">
      <alignment horizontal="left" vertical="center"/>
    </xf>
    <xf numFmtId="3" fontId="0" fillId="3" borderId="11" xfId="0" applyNumberFormat="1" applyFill="1" applyBorder="1" applyAlignment="1">
      <alignment vertical="center"/>
    </xf>
    <xf numFmtId="3" fontId="2" fillId="2" borderId="11" xfId="0" applyNumberFormat="1" applyFont="1" applyFill="1" applyBorder="1" applyAlignment="1">
      <alignment vertical="center"/>
    </xf>
    <xf numFmtId="3" fontId="5" fillId="2" borderId="11" xfId="0" applyNumberFormat="1" applyFont="1" applyFill="1" applyBorder="1" applyAlignment="1">
      <alignment vertical="center"/>
    </xf>
    <xf numFmtId="0" fontId="0" fillId="0" borderId="10" xfId="0" applyBorder="1" applyAlignment="1">
      <alignment horizontal="center" vertical="center"/>
    </xf>
    <xf numFmtId="0" fontId="0" fillId="6" borderId="2" xfId="0" applyFill="1" applyBorder="1" applyAlignment="1">
      <alignment horizontal="left" vertical="center"/>
    </xf>
    <xf numFmtId="0" fontId="0" fillId="6" borderId="4" xfId="0" applyFill="1" applyBorder="1" applyAlignment="1">
      <alignment horizontal="left" vertical="center"/>
    </xf>
    <xf numFmtId="0" fontId="0" fillId="6" borderId="3" xfId="0" applyFill="1" applyBorder="1" applyAlignment="1">
      <alignment horizontal="left" vertical="center"/>
    </xf>
    <xf numFmtId="0" fontId="0" fillId="6" borderId="2" xfId="0" applyFill="1" applyBorder="1" applyAlignment="1">
      <alignment horizontal="left" vertical="center"/>
    </xf>
    <xf numFmtId="0" fontId="0" fillId="6" borderId="4" xfId="0" applyFill="1" applyBorder="1" applyAlignment="1">
      <alignment horizontal="left" vertical="center"/>
    </xf>
    <xf numFmtId="0" fontId="0" fillId="6" borderId="3" xfId="0" applyFill="1" applyBorder="1" applyAlignment="1">
      <alignment horizontal="left" vertical="center"/>
    </xf>
    <xf numFmtId="0" fontId="2" fillId="7" borderId="10"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5"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5" xfId="0" applyFont="1" applyFill="1" applyBorder="1" applyAlignment="1">
      <alignment horizontal="center" vertical="center"/>
    </xf>
    <xf numFmtId="0" fontId="6" fillId="0" borderId="1" xfId="1" applyFill="1" applyBorder="1" applyAlignment="1" applyProtection="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 xfId="0" applyFont="1" applyFill="1" applyBorder="1" applyAlignment="1">
      <alignment horizontal="center" vertical="center"/>
    </xf>
    <xf numFmtId="0" fontId="8" fillId="5" borderId="10"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2" fillId="7" borderId="12"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5"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5" fillId="2" borderId="12" xfId="0" applyFont="1" applyFill="1" applyBorder="1" applyAlignment="1">
      <alignment horizontal="left" vertical="center"/>
    </xf>
    <xf numFmtId="0" fontId="5" fillId="2" borderId="4" xfId="0" applyFont="1" applyFill="1" applyBorder="1" applyAlignment="1">
      <alignment horizontal="left" vertical="center"/>
    </xf>
    <xf numFmtId="0" fontId="5" fillId="2" borderId="3" xfId="0" applyFont="1" applyFill="1" applyBorder="1" applyAlignment="1">
      <alignment horizontal="left" vertical="center"/>
    </xf>
    <xf numFmtId="0" fontId="1" fillId="2" borderId="10"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2" borderId="1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5" xfId="0" applyFont="1" applyFill="1" applyBorder="1" applyAlignment="1">
      <alignment horizontal="center" vertical="center" wrapText="1"/>
    </xf>
    <xf numFmtId="14" fontId="0" fillId="0" borderId="4" xfId="0" applyNumberFormat="1" applyBorder="1" applyAlignment="1">
      <alignment horizontal="center" vertical="center"/>
    </xf>
    <xf numFmtId="0" fontId="0" fillId="5" borderId="10" xfId="0" applyFill="1" applyBorder="1" applyAlignment="1">
      <alignment vertical="center"/>
    </xf>
    <xf numFmtId="0" fontId="0" fillId="0" borderId="10" xfId="0" applyBorder="1" applyAlignment="1">
      <alignment horizontal="center" vertical="center"/>
    </xf>
    <xf numFmtId="0" fontId="9" fillId="11" borderId="10" xfId="0" applyFont="1" applyFill="1" applyBorder="1" applyAlignment="1">
      <alignment horizontal="center" vertical="center"/>
    </xf>
    <xf numFmtId="0" fontId="9" fillId="11" borderId="1" xfId="0" applyFont="1" applyFill="1" applyBorder="1" applyAlignment="1">
      <alignment horizontal="center" vertical="center"/>
    </xf>
    <xf numFmtId="0" fontId="9" fillId="11" borderId="11" xfId="0" applyFont="1" applyFill="1" applyBorder="1" applyAlignment="1">
      <alignment horizontal="center" vertical="center"/>
    </xf>
    <xf numFmtId="0" fontId="10" fillId="8" borderId="7" xfId="0" applyFont="1" applyFill="1" applyBorder="1" applyAlignment="1">
      <alignment horizontal="center" vertical="center"/>
    </xf>
    <xf numFmtId="0" fontId="10" fillId="8" borderId="8" xfId="0" applyFont="1" applyFill="1" applyBorder="1" applyAlignment="1">
      <alignment horizontal="center" vertical="center"/>
    </xf>
    <xf numFmtId="0" fontId="10" fillId="8" borderId="9"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11"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1" xfId="0" applyFont="1" applyFill="1" applyBorder="1" applyAlignment="1">
      <alignment horizontal="center" vertical="center"/>
    </xf>
    <xf numFmtId="0" fontId="10" fillId="9" borderId="11" xfId="0" applyFont="1" applyFill="1" applyBorder="1" applyAlignment="1">
      <alignment horizontal="center" vertical="center"/>
    </xf>
    <xf numFmtId="0" fontId="11" fillId="10" borderId="10" xfId="0" applyFont="1" applyFill="1" applyBorder="1" applyAlignment="1">
      <alignment horizontal="center" vertical="center"/>
    </xf>
    <xf numFmtId="0" fontId="11" fillId="10" borderId="1" xfId="0" applyFont="1" applyFill="1" applyBorder="1" applyAlignment="1">
      <alignment horizontal="center" vertical="center"/>
    </xf>
    <xf numFmtId="0" fontId="11" fillId="10" borderId="11" xfId="0" applyFont="1" applyFill="1" applyBorder="1" applyAlignment="1">
      <alignment horizontal="center" vertical="center"/>
    </xf>
  </cellXfs>
  <cellStyles count="2">
    <cellStyle name="Hivatkozás" xfId="1" builtinId="8"/>
    <cellStyle name="Normá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66"/>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7"/>
  <sheetViews>
    <sheetView tabSelected="1" workbookViewId="0">
      <selection activeCell="M16" sqref="M16"/>
    </sheetView>
  </sheetViews>
  <sheetFormatPr defaultRowHeight="15" x14ac:dyDescent="0.25"/>
  <cols>
    <col min="1" max="1" width="92.140625" style="2" bestFit="1" customWidth="1"/>
    <col min="2" max="2" width="6.28515625" style="2" customWidth="1"/>
    <col min="3" max="3" width="15.85546875" style="2" customWidth="1"/>
    <col min="4" max="4" width="6.28515625" style="2" customWidth="1"/>
    <col min="5" max="5" width="17.85546875" style="2" customWidth="1"/>
    <col min="6" max="6" width="9.140625" style="5"/>
    <col min="7" max="8" width="9.140625" style="2"/>
    <col min="9" max="9" width="10.140625" style="2" bestFit="1" customWidth="1"/>
    <col min="10" max="16384" width="9.140625" style="2"/>
  </cols>
  <sheetData>
    <row r="1" spans="1:6" ht="19.5" x14ac:dyDescent="0.25">
      <c r="A1" s="74" t="s">
        <v>24</v>
      </c>
      <c r="B1" s="75"/>
      <c r="C1" s="75"/>
      <c r="D1" s="75"/>
      <c r="E1" s="75"/>
      <c r="F1" s="76"/>
    </row>
    <row r="2" spans="1:6" ht="20.85" customHeight="1" x14ac:dyDescent="0.25">
      <c r="A2" s="77" t="s">
        <v>15</v>
      </c>
      <c r="B2" s="78"/>
      <c r="C2" s="78"/>
      <c r="D2" s="78"/>
      <c r="E2" s="78"/>
      <c r="F2" s="79"/>
    </row>
    <row r="3" spans="1:6" ht="20.85" customHeight="1" x14ac:dyDescent="0.25">
      <c r="A3" s="80" t="s">
        <v>26</v>
      </c>
      <c r="B3" s="81"/>
      <c r="C3" s="81"/>
      <c r="D3" s="81"/>
      <c r="E3" s="81"/>
      <c r="F3" s="82"/>
    </row>
    <row r="4" spans="1:6" ht="20.85" customHeight="1" x14ac:dyDescent="0.25">
      <c r="A4" s="83" t="s">
        <v>27</v>
      </c>
      <c r="B4" s="84"/>
      <c r="C4" s="84"/>
      <c r="D4" s="84"/>
      <c r="E4" s="84"/>
      <c r="F4" s="85"/>
    </row>
    <row r="5" spans="1:6" ht="20.85" customHeight="1" x14ac:dyDescent="0.25">
      <c r="A5" s="71" t="s">
        <v>56</v>
      </c>
      <c r="B5" s="72"/>
      <c r="C5" s="72"/>
      <c r="D5" s="72"/>
      <c r="E5" s="72"/>
      <c r="F5" s="73"/>
    </row>
    <row r="6" spans="1:6" s="3" customFormat="1" ht="17.100000000000001" customHeight="1" x14ac:dyDescent="0.25">
      <c r="A6" s="38" t="s">
        <v>13</v>
      </c>
      <c r="B6" s="39"/>
      <c r="C6" s="36" t="s">
        <v>14</v>
      </c>
      <c r="D6" s="36"/>
      <c r="E6" s="36"/>
      <c r="F6" s="37"/>
    </row>
    <row r="7" spans="1:6" ht="18" customHeight="1" x14ac:dyDescent="0.25">
      <c r="A7" s="32"/>
      <c r="B7" s="33"/>
      <c r="C7" s="7" t="s">
        <v>5</v>
      </c>
      <c r="D7" s="29"/>
      <c r="E7" s="30"/>
      <c r="F7" s="31"/>
    </row>
    <row r="8" spans="1:6" ht="19.5" customHeight="1" x14ac:dyDescent="0.25">
      <c r="A8" s="34"/>
      <c r="B8" s="35"/>
      <c r="C8" s="7" t="s">
        <v>6</v>
      </c>
      <c r="D8" s="30"/>
      <c r="E8" s="30"/>
      <c r="F8" s="31"/>
    </row>
    <row r="9" spans="1:6" ht="17.100000000000001" customHeight="1" x14ac:dyDescent="0.25">
      <c r="A9" s="60" t="s">
        <v>21</v>
      </c>
      <c r="B9" s="36"/>
      <c r="C9" s="36"/>
      <c r="D9" s="36"/>
      <c r="E9" s="36"/>
      <c r="F9" s="37"/>
    </row>
    <row r="10" spans="1:6" ht="17.100000000000001" customHeight="1" x14ac:dyDescent="0.25">
      <c r="A10" s="8" t="s">
        <v>0</v>
      </c>
      <c r="B10" s="61" t="s">
        <v>2</v>
      </c>
      <c r="C10" s="61"/>
      <c r="D10" s="61" t="s">
        <v>1</v>
      </c>
      <c r="E10" s="61"/>
      <c r="F10" s="62"/>
    </row>
    <row r="11" spans="1:6" ht="16.350000000000001" customHeight="1" x14ac:dyDescent="0.25">
      <c r="A11" s="13"/>
      <c r="B11" s="63"/>
      <c r="C11" s="64"/>
      <c r="D11" s="63"/>
      <c r="E11" s="55"/>
      <c r="F11" s="56"/>
    </row>
    <row r="12" spans="1:6" ht="16.350000000000001" customHeight="1" x14ac:dyDescent="0.25">
      <c r="A12" s="60" t="s">
        <v>16</v>
      </c>
      <c r="B12" s="36"/>
      <c r="C12" s="36"/>
      <c r="D12" s="36"/>
      <c r="E12" s="36"/>
      <c r="F12" s="37"/>
    </row>
    <row r="13" spans="1:6" ht="16.350000000000001" customHeight="1" x14ac:dyDescent="0.25">
      <c r="A13" s="54"/>
      <c r="B13" s="55"/>
      <c r="C13" s="55"/>
      <c r="D13" s="55"/>
      <c r="E13" s="55"/>
      <c r="F13" s="56"/>
    </row>
    <row r="14" spans="1:6" ht="16.350000000000001" customHeight="1" x14ac:dyDescent="0.25">
      <c r="A14" s="54"/>
      <c r="B14" s="55"/>
      <c r="C14" s="55"/>
      <c r="D14" s="55"/>
      <c r="E14" s="55"/>
      <c r="F14" s="56"/>
    </row>
    <row r="15" spans="1:6" x14ac:dyDescent="0.25">
      <c r="A15" s="54"/>
      <c r="B15" s="55"/>
      <c r="C15" s="55"/>
      <c r="D15" s="55"/>
      <c r="E15" s="55"/>
      <c r="F15" s="56"/>
    </row>
    <row r="16" spans="1:6" x14ac:dyDescent="0.25">
      <c r="A16" s="54"/>
      <c r="B16" s="55"/>
      <c r="C16" s="55"/>
      <c r="D16" s="55"/>
      <c r="E16" s="55"/>
      <c r="F16" s="56"/>
    </row>
    <row r="17" spans="1:6" ht="16.350000000000001" customHeight="1" x14ac:dyDescent="0.25">
      <c r="A17" s="65" t="s">
        <v>44</v>
      </c>
      <c r="B17" s="66"/>
      <c r="C17" s="66"/>
      <c r="D17" s="66"/>
      <c r="E17" s="66"/>
      <c r="F17" s="67"/>
    </row>
    <row r="18" spans="1:6" ht="16.350000000000001" customHeight="1" x14ac:dyDescent="0.25">
      <c r="A18" s="69" t="s">
        <v>45</v>
      </c>
      <c r="B18" s="68"/>
      <c r="C18" s="55"/>
      <c r="D18" s="55"/>
      <c r="E18" s="55"/>
      <c r="F18" s="56"/>
    </row>
    <row r="19" spans="1:6" ht="16.350000000000001" customHeight="1" x14ac:dyDescent="0.25">
      <c r="A19" s="69" t="s">
        <v>46</v>
      </c>
      <c r="B19" s="55"/>
      <c r="C19" s="55"/>
      <c r="D19" s="55"/>
      <c r="E19" s="55"/>
      <c r="F19" s="56"/>
    </row>
    <row r="20" spans="1:6" x14ac:dyDescent="0.25">
      <c r="A20" s="20" t="s">
        <v>22</v>
      </c>
      <c r="B20" s="21"/>
      <c r="C20" s="21"/>
      <c r="D20" s="21"/>
      <c r="E20" s="21"/>
      <c r="F20" s="22"/>
    </row>
    <row r="21" spans="1:6" x14ac:dyDescent="0.25">
      <c r="A21" s="9" t="s">
        <v>28</v>
      </c>
      <c r="B21" s="1"/>
      <c r="C21" s="6" t="s">
        <v>4</v>
      </c>
      <c r="D21" s="1"/>
      <c r="E21" s="6" t="s">
        <v>3</v>
      </c>
      <c r="F21" s="10">
        <f>B21*D21*(9800+500)</f>
        <v>0</v>
      </c>
    </row>
    <row r="22" spans="1:6" x14ac:dyDescent="0.25">
      <c r="A22" s="9" t="s">
        <v>20</v>
      </c>
      <c r="B22" s="52"/>
      <c r="C22" s="52"/>
      <c r="D22" s="52"/>
      <c r="E22" s="52"/>
      <c r="F22" s="53"/>
    </row>
    <row r="23" spans="1:6" x14ac:dyDescent="0.25">
      <c r="A23" s="49" t="s">
        <v>7</v>
      </c>
      <c r="B23" s="50"/>
      <c r="C23" s="50"/>
      <c r="D23" s="50"/>
      <c r="E23" s="51"/>
      <c r="F23" s="11">
        <f>SUM(F21:F21)</f>
        <v>0</v>
      </c>
    </row>
    <row r="24" spans="1:6" x14ac:dyDescent="0.25">
      <c r="A24" s="46" t="s">
        <v>8</v>
      </c>
      <c r="B24" s="47"/>
      <c r="C24" s="47"/>
      <c r="D24" s="47"/>
      <c r="E24" s="47"/>
      <c r="F24" s="48"/>
    </row>
    <row r="25" spans="1:6" x14ac:dyDescent="0.25">
      <c r="A25" s="26" t="s">
        <v>17</v>
      </c>
      <c r="B25" s="27"/>
      <c r="C25" s="27"/>
      <c r="D25" s="27"/>
      <c r="E25" s="27"/>
      <c r="F25" s="28"/>
    </row>
    <row r="26" spans="1:6" x14ac:dyDescent="0.25">
      <c r="A26" s="9" t="s">
        <v>29</v>
      </c>
      <c r="B26" s="1"/>
      <c r="C26" s="17" t="s">
        <v>4</v>
      </c>
      <c r="D26" s="18"/>
      <c r="E26" s="19"/>
      <c r="F26" s="10">
        <f>B26*900</f>
        <v>0</v>
      </c>
    </row>
    <row r="27" spans="1:6" x14ac:dyDescent="0.25">
      <c r="A27" s="9" t="s">
        <v>30</v>
      </c>
      <c r="B27" s="1"/>
      <c r="C27" s="17" t="s">
        <v>4</v>
      </c>
      <c r="D27" s="18"/>
      <c r="E27" s="19"/>
      <c r="F27" s="10">
        <f t="shared" ref="F27:F28" si="0">B27*900</f>
        <v>0</v>
      </c>
    </row>
    <row r="28" spans="1:6" x14ac:dyDescent="0.25">
      <c r="A28" s="9" t="s">
        <v>33</v>
      </c>
      <c r="B28" s="1"/>
      <c r="C28" s="17" t="s">
        <v>4</v>
      </c>
      <c r="D28" s="18"/>
      <c r="E28" s="19"/>
      <c r="F28" s="10">
        <f t="shared" si="0"/>
        <v>0</v>
      </c>
    </row>
    <row r="29" spans="1:6" x14ac:dyDescent="0.25">
      <c r="A29" s="26" t="s">
        <v>34</v>
      </c>
      <c r="B29" s="27"/>
      <c r="C29" s="27"/>
      <c r="D29" s="27"/>
      <c r="E29" s="27"/>
      <c r="F29" s="28"/>
    </row>
    <row r="30" spans="1:6" x14ac:dyDescent="0.25">
      <c r="A30" s="9" t="s">
        <v>41</v>
      </c>
      <c r="B30" s="1"/>
      <c r="C30" s="17" t="s">
        <v>35</v>
      </c>
      <c r="D30" s="18"/>
      <c r="E30" s="19"/>
      <c r="F30" s="10">
        <f>B30*4200</f>
        <v>0</v>
      </c>
    </row>
    <row r="31" spans="1:6" x14ac:dyDescent="0.25">
      <c r="A31" s="9" t="s">
        <v>42</v>
      </c>
      <c r="B31" s="1"/>
      <c r="C31" s="14" t="s">
        <v>35</v>
      </c>
      <c r="D31" s="15"/>
      <c r="E31" s="16"/>
      <c r="F31" s="10">
        <f>B31*4200</f>
        <v>0</v>
      </c>
    </row>
    <row r="32" spans="1:6" x14ac:dyDescent="0.25">
      <c r="A32" s="9" t="s">
        <v>43</v>
      </c>
      <c r="B32" s="1"/>
      <c r="C32" s="17" t="s">
        <v>35</v>
      </c>
      <c r="D32" s="18"/>
      <c r="E32" s="19"/>
      <c r="F32" s="10">
        <f>B32*4950</f>
        <v>0</v>
      </c>
    </row>
    <row r="33" spans="1:9" x14ac:dyDescent="0.25">
      <c r="A33" s="26" t="s">
        <v>47</v>
      </c>
      <c r="B33" s="27"/>
      <c r="C33" s="27"/>
      <c r="D33" s="27"/>
      <c r="E33" s="27"/>
      <c r="F33" s="28"/>
    </row>
    <row r="34" spans="1:9" x14ac:dyDescent="0.25">
      <c r="A34" s="9" t="s">
        <v>48</v>
      </c>
      <c r="B34" s="1"/>
      <c r="C34" s="17" t="s">
        <v>35</v>
      </c>
      <c r="D34" s="18"/>
      <c r="E34" s="19"/>
      <c r="F34" s="10">
        <f>+B34*2000</f>
        <v>0</v>
      </c>
    </row>
    <row r="35" spans="1:9" x14ac:dyDescent="0.25">
      <c r="A35" s="26" t="s">
        <v>18</v>
      </c>
      <c r="B35" s="27"/>
      <c r="C35" s="27"/>
      <c r="D35" s="27"/>
      <c r="E35" s="27"/>
      <c r="F35" s="28"/>
    </row>
    <row r="36" spans="1:9" x14ac:dyDescent="0.25">
      <c r="A36" s="9" t="s">
        <v>31</v>
      </c>
      <c r="B36" s="1"/>
      <c r="C36" s="17" t="s">
        <v>4</v>
      </c>
      <c r="D36" s="18"/>
      <c r="E36" s="19"/>
      <c r="F36" s="10">
        <f>+B36*1800</f>
        <v>0</v>
      </c>
      <c r="I36" s="4"/>
    </row>
    <row r="37" spans="1:9" x14ac:dyDescent="0.25">
      <c r="A37" s="9" t="s">
        <v>32</v>
      </c>
      <c r="B37" s="1"/>
      <c r="C37" s="17" t="s">
        <v>4</v>
      </c>
      <c r="D37" s="18"/>
      <c r="E37" s="19"/>
      <c r="F37" s="10">
        <f t="shared" ref="F37:F38" si="1">+B37*1800</f>
        <v>0</v>
      </c>
      <c r="I37" s="4"/>
    </row>
    <row r="38" spans="1:9" x14ac:dyDescent="0.25">
      <c r="A38" s="9" t="s">
        <v>36</v>
      </c>
      <c r="B38" s="1"/>
      <c r="C38" s="17" t="s">
        <v>4</v>
      </c>
      <c r="D38" s="18"/>
      <c r="E38" s="19"/>
      <c r="F38" s="10">
        <f t="shared" si="1"/>
        <v>0</v>
      </c>
      <c r="I38" s="4"/>
    </row>
    <row r="39" spans="1:9" x14ac:dyDescent="0.25">
      <c r="A39" s="26" t="s">
        <v>50</v>
      </c>
      <c r="B39" s="27"/>
      <c r="C39" s="27"/>
      <c r="D39" s="27"/>
      <c r="E39" s="27"/>
      <c r="F39" s="28"/>
    </row>
    <row r="40" spans="1:9" x14ac:dyDescent="0.25">
      <c r="A40" s="9" t="s">
        <v>52</v>
      </c>
      <c r="B40" s="1"/>
      <c r="C40" s="17" t="s">
        <v>4</v>
      </c>
      <c r="D40" s="18"/>
      <c r="E40" s="19"/>
      <c r="F40" s="10">
        <f>900*0.25*B40*D21</f>
        <v>0</v>
      </c>
      <c r="I40" s="4"/>
    </row>
    <row r="41" spans="1:9" x14ac:dyDescent="0.25">
      <c r="A41" s="9" t="s">
        <v>53</v>
      </c>
      <c r="B41" s="1"/>
      <c r="C41" s="17" t="s">
        <v>4</v>
      </c>
      <c r="D41" s="18"/>
      <c r="E41" s="19"/>
      <c r="F41" s="10">
        <f>1800*0.25*B41*D21</f>
        <v>0</v>
      </c>
      <c r="I41" s="4"/>
    </row>
    <row r="42" spans="1:9" x14ac:dyDescent="0.25">
      <c r="A42" s="9" t="s">
        <v>51</v>
      </c>
      <c r="B42" s="63"/>
      <c r="C42" s="55"/>
      <c r="D42" s="55"/>
      <c r="E42" s="55"/>
      <c r="F42" s="56"/>
      <c r="I42" s="4"/>
    </row>
    <row r="43" spans="1:9" x14ac:dyDescent="0.25">
      <c r="A43" s="49" t="s">
        <v>9</v>
      </c>
      <c r="B43" s="50"/>
      <c r="C43" s="50"/>
      <c r="D43" s="50"/>
      <c r="E43" s="51"/>
      <c r="F43" s="11">
        <f>+F26+F27+F28+F30+F31+F32+F34+F36+F37+F38+F40+F41</f>
        <v>0</v>
      </c>
    </row>
    <row r="44" spans="1:9" x14ac:dyDescent="0.25">
      <c r="A44" s="46" t="s">
        <v>10</v>
      </c>
      <c r="B44" s="47"/>
      <c r="C44" s="47"/>
      <c r="D44" s="47"/>
      <c r="E44" s="47"/>
      <c r="F44" s="48"/>
    </row>
    <row r="45" spans="1:9" x14ac:dyDescent="0.25">
      <c r="A45" s="23" t="s">
        <v>39</v>
      </c>
      <c r="B45" s="24"/>
      <c r="C45" s="24"/>
      <c r="D45" s="24"/>
      <c r="E45" s="24"/>
      <c r="F45" s="25"/>
    </row>
    <row r="46" spans="1:9" x14ac:dyDescent="0.25">
      <c r="A46" s="9" t="s">
        <v>37</v>
      </c>
      <c r="B46" s="1"/>
      <c r="C46" s="17" t="s">
        <v>4</v>
      </c>
      <c r="D46" s="18"/>
      <c r="E46" s="19"/>
      <c r="F46" s="10">
        <f>+B46*2500</f>
        <v>0</v>
      </c>
    </row>
    <row r="47" spans="1:9" x14ac:dyDescent="0.25">
      <c r="A47" s="9" t="s">
        <v>38</v>
      </c>
      <c r="B47" s="1"/>
      <c r="C47" s="17" t="s">
        <v>4</v>
      </c>
      <c r="D47" s="18"/>
      <c r="E47" s="19"/>
      <c r="F47" s="10">
        <f>+B47*1500</f>
        <v>0</v>
      </c>
    </row>
    <row r="48" spans="1:9" x14ac:dyDescent="0.25">
      <c r="A48" s="23" t="s">
        <v>40</v>
      </c>
      <c r="B48" s="24"/>
      <c r="C48" s="24"/>
      <c r="D48" s="24"/>
      <c r="E48" s="24"/>
      <c r="F48" s="25"/>
    </row>
    <row r="49" spans="1:6" x14ac:dyDescent="0.25">
      <c r="A49" s="9" t="s">
        <v>19</v>
      </c>
      <c r="B49" s="1"/>
      <c r="C49" s="17" t="s">
        <v>4</v>
      </c>
      <c r="D49" s="18"/>
      <c r="E49" s="19"/>
      <c r="F49" s="10">
        <f>+B49*200</f>
        <v>0</v>
      </c>
    </row>
    <row r="50" spans="1:6" x14ac:dyDescent="0.25">
      <c r="A50" s="23" t="s">
        <v>54</v>
      </c>
      <c r="B50" s="24"/>
      <c r="C50" s="24"/>
      <c r="D50" s="24"/>
      <c r="E50" s="24"/>
      <c r="F50" s="25"/>
    </row>
    <row r="51" spans="1:6" x14ac:dyDescent="0.25">
      <c r="A51" s="9" t="s">
        <v>55</v>
      </c>
      <c r="B51" s="1"/>
      <c r="C51" s="17" t="s">
        <v>4</v>
      </c>
      <c r="D51" s="18"/>
      <c r="E51" s="19"/>
      <c r="F51" s="10">
        <f>+B51*0</f>
        <v>0</v>
      </c>
    </row>
    <row r="52" spans="1:6" x14ac:dyDescent="0.25">
      <c r="A52" s="49" t="s">
        <v>11</v>
      </c>
      <c r="B52" s="50"/>
      <c r="C52" s="50"/>
      <c r="D52" s="50"/>
      <c r="E52" s="51"/>
      <c r="F52" s="11">
        <f>+F46+F47+F49+F51</f>
        <v>0</v>
      </c>
    </row>
    <row r="53" spans="1:6" ht="15.75" x14ac:dyDescent="0.25">
      <c r="A53" s="57" t="s">
        <v>12</v>
      </c>
      <c r="B53" s="58"/>
      <c r="C53" s="58"/>
      <c r="D53" s="58"/>
      <c r="E53" s="59"/>
      <c r="F53" s="12">
        <f>+F23+F43+F52</f>
        <v>0</v>
      </c>
    </row>
    <row r="54" spans="1:6" x14ac:dyDescent="0.25">
      <c r="A54" s="20" t="s">
        <v>23</v>
      </c>
      <c r="B54" s="21"/>
      <c r="C54" s="21"/>
      <c r="D54" s="21"/>
      <c r="E54" s="21"/>
      <c r="F54" s="22"/>
    </row>
    <row r="55" spans="1:6" ht="93" customHeight="1" x14ac:dyDescent="0.25">
      <c r="A55" s="70"/>
      <c r="B55" s="52"/>
      <c r="C55" s="52"/>
      <c r="D55" s="52"/>
      <c r="E55" s="52"/>
      <c r="F55" s="53"/>
    </row>
    <row r="56" spans="1:6" ht="63" customHeight="1" x14ac:dyDescent="0.25">
      <c r="A56" s="40" t="s">
        <v>25</v>
      </c>
      <c r="B56" s="41"/>
      <c r="C56" s="41"/>
      <c r="D56" s="41"/>
      <c r="E56" s="41"/>
      <c r="F56" s="42"/>
    </row>
    <row r="57" spans="1:6" ht="37.5" customHeight="1" thickBot="1" x14ac:dyDescent="0.3">
      <c r="A57" s="43" t="s">
        <v>49</v>
      </c>
      <c r="B57" s="44"/>
      <c r="C57" s="44"/>
      <c r="D57" s="44"/>
      <c r="E57" s="44"/>
      <c r="F57" s="45"/>
    </row>
  </sheetData>
  <sheetProtection selectLockedCells="1" selectUnlockedCells="1"/>
  <mergeCells count="59">
    <mergeCell ref="A57:F57"/>
    <mergeCell ref="A39:F39"/>
    <mergeCell ref="C41:E41"/>
    <mergeCell ref="A43:E43"/>
    <mergeCell ref="B42:F42"/>
    <mergeCell ref="A50:F50"/>
    <mergeCell ref="C51:E51"/>
    <mergeCell ref="A17:F17"/>
    <mergeCell ref="B18:F18"/>
    <mergeCell ref="B19:F19"/>
    <mergeCell ref="A53:E53"/>
    <mergeCell ref="C49:E49"/>
    <mergeCell ref="A9:F9"/>
    <mergeCell ref="B10:C10"/>
    <mergeCell ref="D10:F10"/>
    <mergeCell ref="B11:C11"/>
    <mergeCell ref="D11:F11"/>
    <mergeCell ref="A15:F15"/>
    <mergeCell ref="A16:F16"/>
    <mergeCell ref="A12:F12"/>
    <mergeCell ref="A25:F25"/>
    <mergeCell ref="A20:F20"/>
    <mergeCell ref="A52:E52"/>
    <mergeCell ref="A48:F48"/>
    <mergeCell ref="C40:E40"/>
    <mergeCell ref="A54:F54"/>
    <mergeCell ref="A55:F55"/>
    <mergeCell ref="A56:F56"/>
    <mergeCell ref="A1:F1"/>
    <mergeCell ref="A4:F4"/>
    <mergeCell ref="A24:F24"/>
    <mergeCell ref="A23:E23"/>
    <mergeCell ref="C30:E30"/>
    <mergeCell ref="C32:E32"/>
    <mergeCell ref="C26:E26"/>
    <mergeCell ref="C27:E27"/>
    <mergeCell ref="A29:F29"/>
    <mergeCell ref="B22:F22"/>
    <mergeCell ref="A13:F13"/>
    <mergeCell ref="A14:F14"/>
    <mergeCell ref="D7:F7"/>
    <mergeCell ref="D8:F8"/>
    <mergeCell ref="A7:B8"/>
    <mergeCell ref="A2:F2"/>
    <mergeCell ref="A3:F3"/>
    <mergeCell ref="C6:F6"/>
    <mergeCell ref="A6:B6"/>
    <mergeCell ref="A5:F5"/>
    <mergeCell ref="C47:E47"/>
    <mergeCell ref="A45:F45"/>
    <mergeCell ref="C46:E46"/>
    <mergeCell ref="C36:E36"/>
    <mergeCell ref="A35:F35"/>
    <mergeCell ref="A44:F44"/>
    <mergeCell ref="C37:E37"/>
    <mergeCell ref="C28:E28"/>
    <mergeCell ref="C38:E38"/>
    <mergeCell ref="A33:F33"/>
    <mergeCell ref="C34:E34"/>
  </mergeCells>
  <pageMargins left="0.39374999999999999" right="0.39374999999999999" top="0.31527777777777777" bottom="0.31527777777777777"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Bagolyirtás_2022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Otthoni</dc:creator>
  <cp:lastModifiedBy>Béres Máté</cp:lastModifiedBy>
  <dcterms:created xsi:type="dcterms:W3CDTF">2014-05-07T21:27:40Z</dcterms:created>
  <dcterms:modified xsi:type="dcterms:W3CDTF">2023-10-03T11:02:41Z</dcterms:modified>
</cp:coreProperties>
</file>