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y013715\Desktop\BMM\"/>
    </mc:Choice>
  </mc:AlternateContent>
  <xr:revisionPtr revIDLastSave="0" documentId="13_ncr:1_{E5D147FE-CBBD-4894-9603-4C748436D27B}" xr6:coauthVersionLast="47" xr6:coauthVersionMax="47" xr10:uidLastSave="{00000000-0000-0000-0000-000000000000}"/>
  <bookViews>
    <workbookView xWindow="-120" yWindow="-120" windowWidth="29040" windowHeight="15720" tabRatio="287" xr2:uid="{00000000-000D-0000-FFFF-FFFF00000000}"/>
  </bookViews>
  <sheets>
    <sheet name="BM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23" i="1"/>
  <c r="G55" i="1"/>
  <c r="G54" i="1"/>
  <c r="G53" i="1"/>
  <c r="G42" i="1"/>
  <c r="G41" i="1"/>
  <c r="G40" i="1"/>
  <c r="G39" i="1"/>
  <c r="G37" i="1"/>
  <c r="G44" i="1"/>
  <c r="G35" i="1"/>
  <c r="G33" i="1"/>
  <c r="G32" i="1"/>
  <c r="G31" i="1"/>
  <c r="G30" i="1"/>
  <c r="G28" i="1"/>
  <c r="G21" i="1"/>
  <c r="G20" i="1"/>
  <c r="G50" i="1"/>
  <c r="G51" i="1" s="1"/>
  <c r="G56" i="1" l="1"/>
  <c r="G60" i="1" s="1"/>
  <c r="G25" i="1"/>
  <c r="G45" i="1" l="1"/>
  <c r="G22" i="1"/>
  <c r="G59" i="1" l="1"/>
  <c r="G61" i="1" s="1"/>
</calcChain>
</file>

<file path=xl/sharedStrings.xml><?xml version="1.0" encoding="utf-8"?>
<sst xmlns="http://schemas.openxmlformats.org/spreadsheetml/2006/main" count="78" uniqueCount="64">
  <si>
    <t>db</t>
  </si>
  <si>
    <t>Név*</t>
  </si>
  <si>
    <t>Kísérők neve és születési dátuma*</t>
  </si>
  <si>
    <t>Érkezésem napja*</t>
  </si>
  <si>
    <t>Születési dátum*</t>
  </si>
  <si>
    <t>Elérhetőségek*</t>
  </si>
  <si>
    <t>Regisztrációs díj összesen</t>
  </si>
  <si>
    <t>Lakhely*</t>
  </si>
  <si>
    <t>Megjegyzés</t>
  </si>
  <si>
    <t>Programok</t>
  </si>
  <si>
    <t>Programok összesen:</t>
  </si>
  <si>
    <t>Pólók összesen</t>
  </si>
  <si>
    <t>A *-gal jelölt mezők kitöltése kötelező!</t>
  </si>
  <si>
    <t>Telefon:</t>
  </si>
  <si>
    <t>E-mail:</t>
  </si>
  <si>
    <t>adag</t>
  </si>
  <si>
    <t>ALAPADATOK</t>
  </si>
  <si>
    <t>Étkezés</t>
  </si>
  <si>
    <t>fő</t>
  </si>
  <si>
    <t>Részvételi díj összesen**:</t>
  </si>
  <si>
    <t>Csak a fehér cellákba írj!</t>
  </si>
  <si>
    <t>Minim</t>
  </si>
  <si>
    <t>Gyártmány, típus*</t>
  </si>
  <si>
    <t>Rendszám*</t>
  </si>
  <si>
    <t>Évjárat*</t>
  </si>
  <si>
    <t>Távozásom napja*</t>
  </si>
  <si>
    <t>Regisztráció</t>
  </si>
  <si>
    <t>Regisztrációs díj</t>
  </si>
  <si>
    <t>**A részvételi díj a HELYSZÍNEN a szervezőknél KÉSZPÉNZBEN fizetendő!</t>
  </si>
  <si>
    <t>Étkezések összesen</t>
  </si>
  <si>
    <t>Szombati bográcsos ebéd (3.500 Ft/ adag)</t>
  </si>
  <si>
    <t>2026. március 15-ig jelentkezem (1-igen, 0-nem)</t>
  </si>
  <si>
    <t>2026. március 15. után jelentkezem (1-igen, 0-nem)</t>
  </si>
  <si>
    <r>
      <rPr>
        <b/>
        <sz val="11"/>
        <color rgb="FF000000"/>
        <rFont val="Calibri"/>
        <family val="2"/>
        <charset val="238"/>
      </rPr>
      <t>VASÁRNAP -</t>
    </r>
    <r>
      <rPr>
        <sz val="11"/>
        <color indexed="8"/>
        <rFont val="Calibri"/>
        <family val="2"/>
      </rPr>
      <t xml:space="preserve"> Veresegyházi Medvepark (3.000 Ft/fő csoportos jegy esetén)</t>
    </r>
  </si>
  <si>
    <r>
      <rPr>
        <b/>
        <sz val="11"/>
        <rFont val="Calibri"/>
        <family val="2"/>
      </rPr>
      <t xml:space="preserve">PÉNTEK </t>
    </r>
    <r>
      <rPr>
        <b/>
        <sz val="11"/>
        <rFont val="Calibri"/>
        <family val="2"/>
        <charset val="238"/>
      </rPr>
      <t>- EBÉD</t>
    </r>
    <r>
      <rPr>
        <sz val="11"/>
        <rFont val="Calibri"/>
        <family val="2"/>
      </rPr>
      <t xml:space="preserve"> gulyásleves bográcsban (adag)</t>
    </r>
  </si>
  <si>
    <r>
      <rPr>
        <b/>
        <sz val="11"/>
        <rFont val="Calibri"/>
        <family val="2"/>
      </rPr>
      <t xml:space="preserve">PÉNTEK - </t>
    </r>
    <r>
      <rPr>
        <b/>
        <sz val="11"/>
        <rFont val="Calibri"/>
        <family val="2"/>
        <charset val="238"/>
      </rPr>
      <t>VACSORA</t>
    </r>
    <r>
      <rPr>
        <sz val="11"/>
        <rFont val="Calibri"/>
        <family val="2"/>
      </rPr>
      <t xml:space="preserve"> "B" leves (erőleves tésztával)</t>
    </r>
  </si>
  <si>
    <r>
      <rPr>
        <b/>
        <sz val="11"/>
        <rFont val="Calibri"/>
        <family val="2"/>
        <charset val="238"/>
      </rPr>
      <t>PÉNTEK -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  <charset val="238"/>
      </rPr>
      <t>VACSORA</t>
    </r>
    <r>
      <rPr>
        <sz val="11"/>
        <rFont val="Calibri"/>
        <family val="2"/>
      </rPr>
      <t xml:space="preserve"> "A" leves (gyümölcsleves)</t>
    </r>
  </si>
  <si>
    <r>
      <rPr>
        <b/>
        <sz val="11"/>
        <rFont val="Calibri"/>
        <family val="2"/>
      </rPr>
      <t xml:space="preserve">PÉNTEK - </t>
    </r>
    <r>
      <rPr>
        <b/>
        <sz val="11"/>
        <rFont val="Calibri"/>
        <family val="2"/>
        <charset val="238"/>
      </rPr>
      <t>VACSORA</t>
    </r>
    <r>
      <rPr>
        <sz val="11"/>
        <rFont val="Calibri"/>
        <family val="2"/>
      </rPr>
      <t xml:space="preserve"> "B" főétel (rántott karaj + hasábburgonya)</t>
    </r>
  </si>
  <si>
    <r>
      <rPr>
        <b/>
        <sz val="11"/>
        <rFont val="Calibri"/>
        <family val="2"/>
      </rPr>
      <t xml:space="preserve">SZOMBAT - </t>
    </r>
    <r>
      <rPr>
        <b/>
        <sz val="11"/>
        <rFont val="Calibri"/>
        <family val="2"/>
        <charset val="238"/>
      </rPr>
      <t>VACSORA</t>
    </r>
    <r>
      <rPr>
        <sz val="11"/>
        <rFont val="Calibri"/>
        <family val="2"/>
      </rPr>
      <t xml:space="preserve"> "A" leves (gyümölcs leves)</t>
    </r>
  </si>
  <si>
    <r>
      <rPr>
        <b/>
        <sz val="11"/>
        <rFont val="Calibri"/>
        <family val="2"/>
      </rPr>
      <t>SZOMBAT</t>
    </r>
    <r>
      <rPr>
        <sz val="11"/>
        <rFont val="Calibri"/>
        <family val="2"/>
      </rPr>
      <t xml:space="preserve"> - </t>
    </r>
    <r>
      <rPr>
        <b/>
        <sz val="11"/>
        <rFont val="Calibri"/>
        <family val="2"/>
        <charset val="238"/>
      </rPr>
      <t>VACSORA</t>
    </r>
    <r>
      <rPr>
        <sz val="11"/>
        <rFont val="Calibri"/>
        <family val="2"/>
      </rPr>
      <t xml:space="preserve"> "B" leves (marhahúsleves gazdagon)</t>
    </r>
  </si>
  <si>
    <r>
      <rPr>
        <b/>
        <sz val="11"/>
        <rFont val="Calibri"/>
        <family val="2"/>
      </rPr>
      <t xml:space="preserve">SZOMBAT - </t>
    </r>
    <r>
      <rPr>
        <b/>
        <sz val="11"/>
        <rFont val="Calibri"/>
        <family val="2"/>
        <charset val="238"/>
      </rPr>
      <t>VACSORA</t>
    </r>
    <r>
      <rPr>
        <sz val="11"/>
        <rFont val="Calibri"/>
        <family val="2"/>
      </rPr>
      <t xml:space="preserve"> "A" főétel (rántott sajt + hasábburgonya, tartárral)</t>
    </r>
  </si>
  <si>
    <t>Pénteki vacsora (adag)</t>
  </si>
  <si>
    <t>Szombati vacsora (adag)</t>
  </si>
  <si>
    <r>
      <rPr>
        <b/>
        <sz val="11"/>
        <rFont val="Calibri"/>
        <family val="2"/>
      </rPr>
      <t xml:space="preserve">PÉNTEK - </t>
    </r>
    <r>
      <rPr>
        <b/>
        <sz val="11"/>
        <rFont val="Calibri"/>
        <family val="2"/>
        <charset val="238"/>
      </rPr>
      <t>VACSORA</t>
    </r>
    <r>
      <rPr>
        <sz val="11"/>
        <rFont val="Calibri"/>
        <family val="2"/>
      </rPr>
      <t xml:space="preserve"> "A" főétel (margherita pizza)</t>
    </r>
  </si>
  <si>
    <r>
      <rPr>
        <b/>
        <sz val="11"/>
        <rFont val="Calibri"/>
        <family val="2"/>
      </rPr>
      <t>SZOMBAT - EBÉD</t>
    </r>
    <r>
      <rPr>
        <sz val="11"/>
        <rFont val="Calibri"/>
        <family val="2"/>
      </rPr>
      <t xml:space="preserve"> paprikás krumpli bográcsban, savanyúsággal (adag)</t>
    </r>
  </si>
  <si>
    <t>Vasárnapi reggeli (1.000 Ft/ adag)</t>
  </si>
  <si>
    <t>Szombati reggeli (1.000 Ft/ adag)</t>
  </si>
  <si>
    <t>Pénteki bográcsos ebéd (2.000 Ft/ adag)</t>
  </si>
  <si>
    <r>
      <rPr>
        <b/>
        <sz val="11"/>
        <color rgb="FF000000"/>
        <rFont val="Calibri"/>
        <family val="2"/>
        <charset val="238"/>
      </rPr>
      <t>PÉNTEK -</t>
    </r>
    <r>
      <rPr>
        <sz val="11"/>
        <color indexed="8"/>
        <rFont val="Calibri"/>
        <family val="2"/>
      </rPr>
      <t xml:space="preserve"> Aeropark - Mini + sofőr ingyenes belépés</t>
    </r>
  </si>
  <si>
    <r>
      <rPr>
        <b/>
        <sz val="11"/>
        <color rgb="FF000000"/>
        <rFont val="Calibri"/>
        <family val="2"/>
        <charset val="238"/>
      </rPr>
      <t>PÉNTEK -</t>
    </r>
    <r>
      <rPr>
        <sz val="11"/>
        <color indexed="8"/>
        <rFont val="Calibri"/>
        <family val="2"/>
      </rPr>
      <t xml:space="preserve"> Aeropark - KÍSÉRŐ felnőtt</t>
    </r>
    <r>
      <rPr>
        <sz val="11"/>
        <color indexed="8"/>
        <rFont val="Calibri"/>
        <family val="2"/>
        <charset val="238"/>
      </rPr>
      <t xml:space="preserve">                                        (egyénileg fizetendő a pénztárban)</t>
    </r>
  </si>
  <si>
    <r>
      <rPr>
        <b/>
        <sz val="11"/>
        <color rgb="FF000000"/>
        <rFont val="Calibri"/>
        <family val="2"/>
        <charset val="238"/>
      </rPr>
      <t>PÉNTEK -</t>
    </r>
    <r>
      <rPr>
        <sz val="11"/>
        <color indexed="8"/>
        <rFont val="Calibri"/>
        <family val="2"/>
      </rPr>
      <t xml:space="preserve"> Aeropark - KÍSÉRŐ gyerek / diák / nyugdíjas</t>
    </r>
    <r>
      <rPr>
        <sz val="11"/>
        <color indexed="8"/>
        <rFont val="Calibri"/>
        <family val="2"/>
        <charset val="238"/>
      </rPr>
      <t xml:space="preserve">    (egyénileg fizetendő a pénztárban)</t>
    </r>
  </si>
  <si>
    <r>
      <rPr>
        <b/>
        <sz val="11"/>
        <rFont val="Calibri"/>
        <family val="2"/>
        <charset val="238"/>
      </rPr>
      <t>SZOMBAT - VACSORA</t>
    </r>
    <r>
      <rPr>
        <sz val="11"/>
        <rFont val="Calibri"/>
        <family val="2"/>
      </rPr>
      <t xml:space="preserve"> "B" főétel (bolognai spagetti)</t>
    </r>
  </si>
  <si>
    <t>-</t>
  </si>
  <si>
    <t>Éjszakák száma 2 ágyas szoba esetén</t>
  </si>
  <si>
    <t>Éjszakák száma 3 ágyas szoba esetén</t>
  </si>
  <si>
    <t>Éjszakák száma 4 ágyas szoba esetén</t>
  </si>
  <si>
    <t>Szállásdíj</t>
  </si>
  <si>
    <t>Részvétei díj + szállás költsége:</t>
  </si>
  <si>
    <t>Szállás díja:</t>
  </si>
  <si>
    <r>
      <t xml:space="preserve">SZOMBAT </t>
    </r>
    <r>
      <rPr>
        <b/>
        <sz val="11"/>
        <rFont val="Calibri"/>
        <family val="2"/>
        <charset val="238"/>
      </rPr>
      <t>- REGGELI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  <charset val="238"/>
      </rPr>
      <t>(teával)</t>
    </r>
  </si>
  <si>
    <r>
      <t xml:space="preserve">VASÁRNAP </t>
    </r>
    <r>
      <rPr>
        <b/>
        <sz val="11"/>
        <rFont val="Calibri"/>
        <family val="2"/>
        <charset val="238"/>
      </rPr>
      <t>- REGGELI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  <charset val="238"/>
      </rPr>
      <t>(teával)</t>
    </r>
  </si>
  <si>
    <t>Szilas Park Motel szállás</t>
  </si>
  <si>
    <t>Saját pólóméretem (3.500 Ft/db) (méret + ffi/női)</t>
  </si>
  <si>
    <t>Kísérőknek plusz póló (3.500 Ft/db) (méret + ffi/női/gyermek)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</si>
</sst>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3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5"/>
      <color indexed="8"/>
      <name val="Calibri"/>
      <family val="2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5"/>
      <color rgb="FFFF0000"/>
      <name val="Calibri"/>
      <family val="2"/>
    </font>
    <font>
      <b/>
      <sz val="12"/>
      <color rgb="FFFF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6"/>
      <color indexed="8"/>
      <name val="Calibri"/>
      <family val="2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53"/>
      </patternFill>
    </fill>
    <fill>
      <patternFill patternType="solid">
        <fgColor theme="4"/>
        <bgColor indexed="53"/>
      </patternFill>
    </fill>
    <fill>
      <patternFill patternType="solid">
        <fgColor rgb="FFFFC000"/>
        <bgColor indexed="5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53"/>
      </patternFill>
    </fill>
    <fill>
      <patternFill patternType="solid">
        <fgColor rgb="FFFFFF00"/>
        <bgColor indexed="53"/>
      </patternFill>
    </fill>
    <fill>
      <patternFill patternType="solid">
        <fgColor theme="5" tint="0.39997558519241921"/>
        <bgColor indexed="53"/>
      </patternFill>
    </fill>
    <fill>
      <patternFill patternType="solid">
        <fgColor theme="9" tint="0.39997558519241921"/>
        <bgColor indexed="53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57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2" borderId="1" xfId="0" applyFill="1" applyBorder="1" applyAlignment="1">
      <alignment vertical="center"/>
    </xf>
    <xf numFmtId="3" fontId="3" fillId="3" borderId="3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3" fontId="11" fillId="4" borderId="3" xfId="0" applyNumberFormat="1" applyFont="1" applyFill="1" applyBorder="1" applyAlignment="1">
      <alignment vertical="center"/>
    </xf>
    <xf numFmtId="0" fontId="8" fillId="5" borderId="1" xfId="1" applyFont="1" applyFill="1" applyBorder="1" applyAlignment="1" applyProtection="1">
      <alignment vertical="center"/>
    </xf>
    <xf numFmtId="3" fontId="3" fillId="3" borderId="3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 wrapText="1"/>
    </xf>
    <xf numFmtId="3" fontId="0" fillId="11" borderId="3" xfId="0" applyNumberForma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0" fillId="2" borderId="23" xfId="0" applyNumberFormat="1" applyFont="1" applyFill="1" applyBorder="1" applyAlignment="1">
      <alignment vertical="center"/>
    </xf>
    <xf numFmtId="3" fontId="0" fillId="2" borderId="9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right" vertical="center"/>
    </xf>
    <xf numFmtId="0" fontId="0" fillId="5" borderId="9" xfId="0" applyFont="1" applyFill="1" applyBorder="1" applyAlignment="1">
      <alignment vertical="center"/>
    </xf>
    <xf numFmtId="3" fontId="11" fillId="4" borderId="13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5" fillId="8" borderId="2" xfId="0" applyFont="1" applyFill="1" applyBorder="1" applyAlignment="1">
      <alignment horizontal="right" vertical="center"/>
    </xf>
    <xf numFmtId="0" fontId="5" fillId="8" borderId="1" xfId="0" applyFont="1" applyFill="1" applyBorder="1" applyAlignment="1">
      <alignment horizontal="right" vertical="center"/>
    </xf>
    <xf numFmtId="0" fontId="5" fillId="8" borderId="7" xfId="0" applyFont="1" applyFill="1" applyBorder="1" applyAlignment="1">
      <alignment horizontal="right" vertical="center"/>
    </xf>
    <xf numFmtId="0" fontId="5" fillId="8" borderId="8" xfId="0" applyFont="1" applyFill="1" applyBorder="1" applyAlignment="1">
      <alignment horizontal="right" vertical="center"/>
    </xf>
    <xf numFmtId="0" fontId="5" fillId="8" borderId="9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13" fillId="7" borderId="7" xfId="0" applyFont="1" applyFill="1" applyBorder="1" applyAlignment="1">
      <alignment horizontal="left" vertical="center"/>
    </xf>
    <xf numFmtId="0" fontId="13" fillId="7" borderId="8" xfId="0" applyFont="1" applyFill="1" applyBorder="1" applyAlignment="1">
      <alignment horizontal="left" vertical="center"/>
    </xf>
    <xf numFmtId="0" fontId="13" fillId="7" borderId="13" xfId="0" applyFont="1" applyFill="1" applyBorder="1" applyAlignment="1">
      <alignment horizontal="left" vertical="center"/>
    </xf>
    <xf numFmtId="0" fontId="15" fillId="3" borderId="20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2" borderId="7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left" vertical="center"/>
    </xf>
    <xf numFmtId="0" fontId="0" fillId="2" borderId="9" xfId="0" applyFont="1" applyFill="1" applyBorder="1" applyAlignment="1">
      <alignment horizontal="left" vertical="center"/>
    </xf>
    <xf numFmtId="0" fontId="0" fillId="10" borderId="10" xfId="0" applyFill="1" applyBorder="1" applyAlignment="1">
      <alignment vertical="center"/>
    </xf>
    <xf numFmtId="0" fontId="0" fillId="10" borderId="11" xfId="0" applyFill="1" applyBorder="1" applyAlignment="1">
      <alignment vertical="center"/>
    </xf>
    <xf numFmtId="0" fontId="0" fillId="10" borderId="12" xfId="0" applyFill="1" applyBorder="1" applyAlignment="1">
      <alignment vertical="center"/>
    </xf>
    <xf numFmtId="0" fontId="10" fillId="0" borderId="1" xfId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left" vertical="center"/>
    </xf>
    <xf numFmtId="0" fontId="12" fillId="7" borderId="5" xfId="0" applyFont="1" applyFill="1" applyBorder="1" applyAlignment="1">
      <alignment horizontal="left" vertical="center"/>
    </xf>
    <xf numFmtId="0" fontId="12" fillId="7" borderId="6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66"/>
      <rgbColor rgb="0099CC00"/>
      <rgbColor rgb="00FFCC00"/>
      <rgbColor rgb="00FF950E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574675</xdr:colOff>
      <xdr:row>0</xdr:row>
      <xdr:rowOff>203199</xdr:rowOff>
    </xdr:from>
    <xdr:to>
      <xdr:col>6</xdr:col>
      <xdr:colOff>28519</xdr:colOff>
      <xdr:row>0</xdr:row>
      <xdr:rowOff>1362075</xdr:rowOff>
    </xdr:to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FD6FD500-CF06-ECFA-9D54-5AECC228CB90}"/>
            </a:ext>
          </a:extLst>
        </xdr:cNvPr>
        <xdr:cNvSpPr txBox="1"/>
      </xdr:nvSpPr>
      <xdr:spPr>
        <a:xfrm>
          <a:off x="2460625" y="203199"/>
          <a:ext cx="6397569" cy="115887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hu-HU" sz="20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BUDAPESTI MINI MAJÁLIS</a:t>
          </a:r>
        </a:p>
        <a:p>
          <a:pPr algn="ctr" rtl="0">
            <a:defRPr sz="1000"/>
          </a:pPr>
          <a:r>
            <a:rPr lang="hu-HU" sz="14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1106 Budapest, Keresztúri út 126/B.</a:t>
          </a:r>
        </a:p>
        <a:p>
          <a:pPr algn="ctr" rtl="0">
            <a:defRPr sz="1000"/>
          </a:pPr>
          <a:r>
            <a:rPr lang="hu-HU" sz="14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2026. május 1-3.</a:t>
          </a:r>
        </a:p>
        <a:p>
          <a:pPr algn="ctr" rtl="0">
            <a:defRPr sz="1000"/>
          </a:pPr>
          <a:r>
            <a:rPr lang="hu-HU" sz="2000" b="1" i="0" u="none" strike="noStrike" baseline="0">
              <a:solidFill>
                <a:srgbClr val="FF0000"/>
              </a:solidFill>
              <a:latin typeface="+mn-lt"/>
              <a:ea typeface="Calibri"/>
              <a:cs typeface="Calibri"/>
            </a:rPr>
            <a:t>JELENTKEZÉSI LAP</a:t>
          </a:r>
        </a:p>
      </xdr:txBody>
    </xdr:sp>
    <xdr:clientData/>
  </xdr:twoCellAnchor>
  <xdr:twoCellAnchor editAs="oneCell">
    <xdr:from>
      <xdr:col>0</xdr:col>
      <xdr:colOff>9711</xdr:colOff>
      <xdr:row>0</xdr:row>
      <xdr:rowOff>0</xdr:rowOff>
    </xdr:from>
    <xdr:to>
      <xdr:col>0</xdr:col>
      <xdr:colOff>1260007</xdr:colOff>
      <xdr:row>1</xdr:row>
      <xdr:rowOff>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5CC5BD0-1766-8C58-863A-39897740B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1" y="0"/>
          <a:ext cx="1250296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3"/>
  <sheetViews>
    <sheetView tabSelected="1" workbookViewId="0">
      <pane ySplit="1" topLeftCell="A2" activePane="bottomLeft" state="frozen"/>
      <selection pane="bottomLeft" activeCell="D14" sqref="D14:G14"/>
    </sheetView>
  </sheetViews>
  <sheetFormatPr defaultColWidth="11.42578125" defaultRowHeight="15" x14ac:dyDescent="0.25"/>
  <cols>
    <col min="1" max="2" width="30.7109375" style="1" customWidth="1"/>
    <col min="3" max="3" width="6.7109375" style="1" customWidth="1"/>
    <col min="4" max="4" width="18.7109375" style="1" customWidth="1"/>
    <col min="5" max="5" width="6.7109375" style="1" customWidth="1"/>
    <col min="6" max="6" width="14.7109375" style="1" customWidth="1"/>
    <col min="7" max="7" width="11.7109375" style="5" customWidth="1"/>
    <col min="8" max="16384" width="11.42578125" style="1"/>
  </cols>
  <sheetData>
    <row r="1" spans="1:14" ht="108.75" customHeight="1" thickBot="1" x14ac:dyDescent="0.3">
      <c r="A1" s="59"/>
      <c r="B1" s="60"/>
      <c r="C1" s="60"/>
      <c r="D1" s="60"/>
      <c r="E1" s="60"/>
      <c r="F1" s="60"/>
      <c r="G1" s="61"/>
    </row>
    <row r="2" spans="1:14" ht="18.75" x14ac:dyDescent="0.25">
      <c r="A2" s="67" t="s">
        <v>20</v>
      </c>
      <c r="B2" s="68"/>
      <c r="C2" s="68"/>
      <c r="D2" s="68"/>
      <c r="E2" s="68"/>
      <c r="F2" s="68"/>
      <c r="G2" s="69"/>
    </row>
    <row r="3" spans="1:14" ht="20.85" customHeight="1" x14ac:dyDescent="0.25">
      <c r="A3" s="70" t="s">
        <v>16</v>
      </c>
      <c r="B3" s="71"/>
      <c r="C3" s="71"/>
      <c r="D3" s="71"/>
      <c r="E3" s="71"/>
      <c r="F3" s="71"/>
      <c r="G3" s="72"/>
    </row>
    <row r="4" spans="1:14" s="2" customFormat="1" ht="17.100000000000001" customHeight="1" x14ac:dyDescent="0.25">
      <c r="A4" s="22" t="s">
        <v>1</v>
      </c>
      <c r="B4" s="48" t="s">
        <v>4</v>
      </c>
      <c r="C4" s="48"/>
      <c r="D4" s="48" t="s">
        <v>5</v>
      </c>
      <c r="E4" s="48"/>
      <c r="F4" s="48"/>
      <c r="G4" s="49"/>
    </row>
    <row r="5" spans="1:14" ht="15.75" customHeight="1" x14ac:dyDescent="0.25">
      <c r="A5" s="53"/>
      <c r="B5" s="73"/>
      <c r="C5" s="74"/>
      <c r="D5" s="10" t="s">
        <v>14</v>
      </c>
      <c r="E5" s="62"/>
      <c r="F5" s="63"/>
      <c r="G5" s="64"/>
      <c r="J5"/>
      <c r="L5"/>
    </row>
    <row r="6" spans="1:14" ht="15.75" customHeight="1" x14ac:dyDescent="0.25">
      <c r="A6" s="53"/>
      <c r="B6" s="74"/>
      <c r="C6" s="74"/>
      <c r="D6" s="10" t="s">
        <v>13</v>
      </c>
      <c r="E6" s="65"/>
      <c r="F6" s="65"/>
      <c r="G6" s="66"/>
    </row>
    <row r="7" spans="1:14" s="2" customFormat="1" ht="17.100000000000001" customHeight="1" x14ac:dyDescent="0.25">
      <c r="A7" s="22" t="s">
        <v>7</v>
      </c>
      <c r="B7" s="48" t="s">
        <v>3</v>
      </c>
      <c r="C7" s="48"/>
      <c r="D7" s="48" t="s">
        <v>25</v>
      </c>
      <c r="E7" s="48"/>
      <c r="F7" s="48"/>
      <c r="G7" s="49"/>
    </row>
    <row r="8" spans="1:14" ht="33.6" customHeight="1" x14ac:dyDescent="0.25">
      <c r="A8" s="12"/>
      <c r="B8" s="73"/>
      <c r="C8" s="74"/>
      <c r="D8" s="73"/>
      <c r="E8" s="74"/>
      <c r="F8" s="74"/>
      <c r="G8" s="75"/>
      <c r="K8"/>
    </row>
    <row r="9" spans="1:14" ht="17.100000000000001" customHeight="1" x14ac:dyDescent="0.25">
      <c r="A9" s="76" t="s">
        <v>21</v>
      </c>
      <c r="B9" s="77"/>
      <c r="C9" s="77"/>
      <c r="D9" s="77"/>
      <c r="E9" s="77"/>
      <c r="F9" s="77"/>
      <c r="G9" s="78"/>
    </row>
    <row r="10" spans="1:14" s="2" customFormat="1" ht="17.100000000000001" customHeight="1" x14ac:dyDescent="0.25">
      <c r="A10" s="22" t="s">
        <v>22</v>
      </c>
      <c r="B10" s="48" t="s">
        <v>23</v>
      </c>
      <c r="C10" s="48"/>
      <c r="D10" s="48" t="s">
        <v>24</v>
      </c>
      <c r="E10" s="48"/>
      <c r="F10" s="48"/>
      <c r="G10" s="49"/>
    </row>
    <row r="11" spans="1:14" ht="21" customHeight="1" x14ac:dyDescent="0.25">
      <c r="A11" s="23"/>
      <c r="B11" s="54"/>
      <c r="C11" s="54"/>
      <c r="D11" s="54"/>
      <c r="E11" s="54"/>
      <c r="F11" s="54"/>
      <c r="G11" s="55"/>
    </row>
    <row r="12" spans="1:14" ht="17.100000000000001" customHeight="1" x14ac:dyDescent="0.25">
      <c r="A12" s="47" t="s">
        <v>2</v>
      </c>
      <c r="B12" s="48"/>
      <c r="C12" s="48"/>
      <c r="D12" s="48"/>
      <c r="E12" s="48"/>
      <c r="F12" s="48"/>
      <c r="G12" s="49"/>
    </row>
    <row r="13" spans="1:14" ht="16.350000000000001" customHeight="1" x14ac:dyDescent="0.25">
      <c r="A13" s="53"/>
      <c r="B13" s="54"/>
      <c r="C13" s="54"/>
      <c r="D13" s="73"/>
      <c r="E13" s="54"/>
      <c r="F13" s="54"/>
      <c r="G13" s="55"/>
      <c r="M13"/>
      <c r="N13"/>
    </row>
    <row r="14" spans="1:14" ht="16.350000000000001" customHeight="1" x14ac:dyDescent="0.25">
      <c r="A14" s="53"/>
      <c r="B14" s="54"/>
      <c r="C14" s="54"/>
      <c r="D14" s="54"/>
      <c r="E14" s="54"/>
      <c r="F14" s="54"/>
      <c r="G14" s="55"/>
    </row>
    <row r="15" spans="1:14" ht="16.350000000000001" customHeight="1" x14ac:dyDescent="0.25">
      <c r="A15" s="53"/>
      <c r="B15" s="54"/>
      <c r="C15" s="54"/>
      <c r="D15" s="54"/>
      <c r="E15" s="54"/>
      <c r="F15" s="54"/>
      <c r="G15" s="55"/>
    </row>
    <row r="16" spans="1:14" ht="16.350000000000001" customHeight="1" thickBot="1" x14ac:dyDescent="0.3">
      <c r="A16" s="90"/>
      <c r="B16" s="86"/>
      <c r="C16" s="86"/>
      <c r="D16" s="86"/>
      <c r="E16" s="86"/>
      <c r="F16" s="86"/>
      <c r="G16" s="87"/>
    </row>
    <row r="17" spans="1:7" ht="12" customHeight="1" thickBot="1" x14ac:dyDescent="0.3">
      <c r="A17" s="92"/>
      <c r="B17" s="93"/>
      <c r="C17" s="93"/>
      <c r="D17" s="93"/>
      <c r="E17" s="93"/>
      <c r="F17" s="93"/>
      <c r="G17" s="94"/>
    </row>
    <row r="18" spans="1:7" ht="21" x14ac:dyDescent="0.25">
      <c r="A18" s="41" t="s">
        <v>26</v>
      </c>
      <c r="B18" s="42"/>
      <c r="C18" s="42"/>
      <c r="D18" s="42"/>
      <c r="E18" s="42"/>
      <c r="F18" s="42"/>
      <c r="G18" s="43"/>
    </row>
    <row r="19" spans="1:7" ht="17.25" x14ac:dyDescent="0.25">
      <c r="A19" s="47" t="s">
        <v>27</v>
      </c>
      <c r="B19" s="48"/>
      <c r="C19" s="48"/>
      <c r="D19" s="48"/>
      <c r="E19" s="48"/>
      <c r="F19" s="48"/>
      <c r="G19" s="49"/>
    </row>
    <row r="20" spans="1:7" x14ac:dyDescent="0.25">
      <c r="A20" s="84" t="s">
        <v>31</v>
      </c>
      <c r="B20" s="85"/>
      <c r="C20" s="85"/>
      <c r="D20" s="85"/>
      <c r="E20" s="8"/>
      <c r="F20" s="6"/>
      <c r="G20" s="13">
        <f>+E20*7000</f>
        <v>0</v>
      </c>
    </row>
    <row r="21" spans="1:7" x14ac:dyDescent="0.25">
      <c r="A21" s="88" t="s">
        <v>32</v>
      </c>
      <c r="B21" s="37"/>
      <c r="C21" s="37"/>
      <c r="D21" s="37"/>
      <c r="E21" s="8"/>
      <c r="F21" s="6"/>
      <c r="G21" s="13">
        <f>+E21*12000</f>
        <v>0</v>
      </c>
    </row>
    <row r="22" spans="1:7" x14ac:dyDescent="0.25">
      <c r="A22" s="82" t="s">
        <v>6</v>
      </c>
      <c r="B22" s="83"/>
      <c r="C22" s="83"/>
      <c r="D22" s="83"/>
      <c r="E22" s="83"/>
      <c r="F22" s="83"/>
      <c r="G22" s="7">
        <f>SUM(G20:G21)</f>
        <v>0</v>
      </c>
    </row>
    <row r="23" spans="1:7" s="3" customFormat="1" x14ac:dyDescent="0.25">
      <c r="A23" s="88" t="s">
        <v>62</v>
      </c>
      <c r="B23" s="89"/>
      <c r="C23" s="89"/>
      <c r="D23" s="24"/>
      <c r="E23" s="4"/>
      <c r="F23" s="16" t="s">
        <v>0</v>
      </c>
      <c r="G23" s="13">
        <f>+E23*3500</f>
        <v>0</v>
      </c>
    </row>
    <row r="24" spans="1:7" x14ac:dyDescent="0.25">
      <c r="A24" s="95" t="s">
        <v>63</v>
      </c>
      <c r="B24" s="96"/>
      <c r="C24" s="96"/>
      <c r="D24" s="14"/>
      <c r="E24" s="4"/>
      <c r="F24" s="17" t="s">
        <v>0</v>
      </c>
      <c r="G24" s="13">
        <f>+E24*3500</f>
        <v>0</v>
      </c>
    </row>
    <row r="25" spans="1:7" x14ac:dyDescent="0.25">
      <c r="A25" s="82" t="s">
        <v>11</v>
      </c>
      <c r="B25" s="83"/>
      <c r="C25" s="83"/>
      <c r="D25" s="83"/>
      <c r="E25" s="83"/>
      <c r="F25" s="83"/>
      <c r="G25" s="11">
        <f>SUM(G23:G24)</f>
        <v>0</v>
      </c>
    </row>
    <row r="26" spans="1:7" ht="17.25" x14ac:dyDescent="0.25">
      <c r="A26" s="47" t="s">
        <v>17</v>
      </c>
      <c r="B26" s="48"/>
      <c r="C26" s="48"/>
      <c r="D26" s="48"/>
      <c r="E26" s="48"/>
      <c r="F26" s="48"/>
      <c r="G26" s="49"/>
    </row>
    <row r="27" spans="1:7" x14ac:dyDescent="0.25">
      <c r="A27" s="44" t="s">
        <v>47</v>
      </c>
      <c r="B27" s="45"/>
      <c r="C27" s="45"/>
      <c r="D27" s="45"/>
      <c r="E27" s="45"/>
      <c r="F27" s="45"/>
      <c r="G27" s="46"/>
    </row>
    <row r="28" spans="1:7" s="3" customFormat="1" x14ac:dyDescent="0.25">
      <c r="A28" s="50" t="s">
        <v>34</v>
      </c>
      <c r="B28" s="51"/>
      <c r="C28" s="51"/>
      <c r="D28" s="51"/>
      <c r="E28" s="8"/>
      <c r="F28" s="16" t="s">
        <v>15</v>
      </c>
      <c r="G28" s="13">
        <f>+E28*2500</f>
        <v>0</v>
      </c>
    </row>
    <row r="29" spans="1:7" x14ac:dyDescent="0.25">
      <c r="A29" s="44" t="s">
        <v>41</v>
      </c>
      <c r="B29" s="45"/>
      <c r="C29" s="45"/>
      <c r="D29" s="45"/>
      <c r="E29" s="45"/>
      <c r="F29" s="45"/>
      <c r="G29" s="46"/>
    </row>
    <row r="30" spans="1:7" s="3" customFormat="1" x14ac:dyDescent="0.25">
      <c r="A30" s="52" t="s">
        <v>36</v>
      </c>
      <c r="B30" s="51"/>
      <c r="C30" s="51"/>
      <c r="D30" s="51"/>
      <c r="E30" s="8"/>
      <c r="F30" s="16" t="s">
        <v>15</v>
      </c>
      <c r="G30" s="13">
        <f>+E30*1880</f>
        <v>0</v>
      </c>
    </row>
    <row r="31" spans="1:7" s="3" customFormat="1" x14ac:dyDescent="0.25">
      <c r="A31" s="50" t="s">
        <v>35</v>
      </c>
      <c r="B31" s="51"/>
      <c r="C31" s="51"/>
      <c r="D31" s="51"/>
      <c r="E31" s="8"/>
      <c r="F31" s="16" t="s">
        <v>15</v>
      </c>
      <c r="G31" s="13">
        <f>+E31*1690</f>
        <v>0</v>
      </c>
    </row>
    <row r="32" spans="1:7" s="3" customFormat="1" x14ac:dyDescent="0.25">
      <c r="A32" s="50" t="s">
        <v>43</v>
      </c>
      <c r="B32" s="51"/>
      <c r="C32" s="51"/>
      <c r="D32" s="51"/>
      <c r="E32" s="8"/>
      <c r="F32" s="16" t="s">
        <v>15</v>
      </c>
      <c r="G32" s="13">
        <f>+E32*2890</f>
        <v>0</v>
      </c>
    </row>
    <row r="33" spans="1:7" s="3" customFormat="1" x14ac:dyDescent="0.25">
      <c r="A33" s="50" t="s">
        <v>37</v>
      </c>
      <c r="B33" s="51"/>
      <c r="C33" s="51"/>
      <c r="D33" s="51"/>
      <c r="E33" s="8"/>
      <c r="F33" s="16" t="s">
        <v>15</v>
      </c>
      <c r="G33" s="13">
        <f>+E33*3880</f>
        <v>0</v>
      </c>
    </row>
    <row r="34" spans="1:7" x14ac:dyDescent="0.25">
      <c r="A34" s="44" t="s">
        <v>46</v>
      </c>
      <c r="B34" s="45"/>
      <c r="C34" s="45"/>
      <c r="D34" s="45"/>
      <c r="E34" s="45"/>
      <c r="F34" s="45"/>
      <c r="G34" s="46"/>
    </row>
    <row r="35" spans="1:7" s="3" customFormat="1" x14ac:dyDescent="0.25">
      <c r="A35" s="91" t="s">
        <v>59</v>
      </c>
      <c r="B35" s="51"/>
      <c r="C35" s="51"/>
      <c r="D35" s="51"/>
      <c r="E35" s="8"/>
      <c r="F35" s="16" t="s">
        <v>15</v>
      </c>
      <c r="G35" s="13">
        <f>+E35*1500</f>
        <v>0</v>
      </c>
    </row>
    <row r="36" spans="1:7" x14ac:dyDescent="0.25">
      <c r="A36" s="44" t="s">
        <v>30</v>
      </c>
      <c r="B36" s="45"/>
      <c r="C36" s="45"/>
      <c r="D36" s="45"/>
      <c r="E36" s="45"/>
      <c r="F36" s="45"/>
      <c r="G36" s="46"/>
    </row>
    <row r="37" spans="1:7" s="3" customFormat="1" x14ac:dyDescent="0.25">
      <c r="A37" s="50" t="s">
        <v>44</v>
      </c>
      <c r="B37" s="51"/>
      <c r="C37" s="51"/>
      <c r="D37" s="51"/>
      <c r="E37" s="8"/>
      <c r="F37" s="16" t="s">
        <v>15</v>
      </c>
      <c r="G37" s="13">
        <f>+E37*2500</f>
        <v>0</v>
      </c>
    </row>
    <row r="38" spans="1:7" x14ac:dyDescent="0.25">
      <c r="A38" s="44" t="s">
        <v>42</v>
      </c>
      <c r="B38" s="45"/>
      <c r="C38" s="45"/>
      <c r="D38" s="45"/>
      <c r="E38" s="45"/>
      <c r="F38" s="45"/>
      <c r="G38" s="46"/>
    </row>
    <row r="39" spans="1:7" s="3" customFormat="1" ht="15" customHeight="1" x14ac:dyDescent="0.25">
      <c r="A39" s="50" t="s">
        <v>38</v>
      </c>
      <c r="B39" s="51"/>
      <c r="C39" s="51"/>
      <c r="D39" s="51"/>
      <c r="E39" s="8"/>
      <c r="F39" s="16" t="s">
        <v>15</v>
      </c>
      <c r="G39" s="13">
        <f>+E39*1880</f>
        <v>0</v>
      </c>
    </row>
    <row r="40" spans="1:7" s="3" customFormat="1" ht="15" customHeight="1" x14ac:dyDescent="0.25">
      <c r="A40" s="50" t="s">
        <v>39</v>
      </c>
      <c r="B40" s="51"/>
      <c r="C40" s="51"/>
      <c r="D40" s="51"/>
      <c r="E40" s="8"/>
      <c r="F40" s="16" t="s">
        <v>15</v>
      </c>
      <c r="G40" s="13">
        <f>+E40*2190</f>
        <v>0</v>
      </c>
    </row>
    <row r="41" spans="1:7" s="3" customFormat="1" ht="15" customHeight="1" x14ac:dyDescent="0.25">
      <c r="A41" s="50" t="s">
        <v>40</v>
      </c>
      <c r="B41" s="51"/>
      <c r="C41" s="51"/>
      <c r="D41" s="51"/>
      <c r="E41" s="8"/>
      <c r="F41" s="16" t="s">
        <v>15</v>
      </c>
      <c r="G41" s="13">
        <f>+E41*3550</f>
        <v>0</v>
      </c>
    </row>
    <row r="42" spans="1:7" s="3" customFormat="1" ht="15" customHeight="1" x14ac:dyDescent="0.25">
      <c r="A42" s="52" t="s">
        <v>51</v>
      </c>
      <c r="B42" s="51"/>
      <c r="C42" s="51"/>
      <c r="D42" s="51"/>
      <c r="E42" s="8"/>
      <c r="F42" s="16" t="s">
        <v>15</v>
      </c>
      <c r="G42" s="13">
        <f>+E42*3490</f>
        <v>0</v>
      </c>
    </row>
    <row r="43" spans="1:7" x14ac:dyDescent="0.25">
      <c r="A43" s="44" t="s">
        <v>45</v>
      </c>
      <c r="B43" s="45"/>
      <c r="C43" s="45"/>
      <c r="D43" s="45"/>
      <c r="E43" s="45"/>
      <c r="F43" s="45"/>
      <c r="G43" s="46"/>
    </row>
    <row r="44" spans="1:7" s="3" customFormat="1" x14ac:dyDescent="0.25">
      <c r="A44" s="91" t="s">
        <v>60</v>
      </c>
      <c r="B44" s="51"/>
      <c r="C44" s="51"/>
      <c r="D44" s="51"/>
      <c r="E44" s="8"/>
      <c r="F44" s="16" t="s">
        <v>15</v>
      </c>
      <c r="G44" s="13">
        <f>+E44*1500</f>
        <v>0</v>
      </c>
    </row>
    <row r="45" spans="1:7" s="3" customFormat="1" x14ac:dyDescent="0.25">
      <c r="A45" s="82" t="s">
        <v>29</v>
      </c>
      <c r="B45" s="83"/>
      <c r="C45" s="83"/>
      <c r="D45" s="83"/>
      <c r="E45" s="83"/>
      <c r="F45" s="83"/>
      <c r="G45" s="7">
        <f>SUM(G27:G42)</f>
        <v>0</v>
      </c>
    </row>
    <row r="46" spans="1:7" s="3" customFormat="1" ht="17.25" x14ac:dyDescent="0.25">
      <c r="A46" s="97" t="s">
        <v>9</v>
      </c>
      <c r="B46" s="98"/>
      <c r="C46" s="98"/>
      <c r="D46" s="98"/>
      <c r="E46" s="98"/>
      <c r="F46" s="98"/>
      <c r="G46" s="99"/>
    </row>
    <row r="47" spans="1:7" s="3" customFormat="1" x14ac:dyDescent="0.25">
      <c r="A47" s="36" t="s">
        <v>48</v>
      </c>
      <c r="B47" s="37"/>
      <c r="C47" s="37"/>
      <c r="D47" s="37"/>
      <c r="E47" s="21"/>
      <c r="F47" s="20">
        <v>0</v>
      </c>
      <c r="G47" s="25" t="s">
        <v>52</v>
      </c>
    </row>
    <row r="48" spans="1:7" s="3" customFormat="1" x14ac:dyDescent="0.25">
      <c r="A48" s="36" t="s">
        <v>49</v>
      </c>
      <c r="B48" s="37"/>
      <c r="C48" s="37"/>
      <c r="D48" s="37"/>
      <c r="E48" s="18"/>
      <c r="F48" s="19">
        <v>4300</v>
      </c>
      <c r="G48" s="25" t="s">
        <v>52</v>
      </c>
    </row>
    <row r="49" spans="1:7" s="3" customFormat="1" x14ac:dyDescent="0.25">
      <c r="A49" s="36" t="s">
        <v>50</v>
      </c>
      <c r="B49" s="37"/>
      <c r="C49" s="37"/>
      <c r="D49" s="37"/>
      <c r="E49" s="18"/>
      <c r="F49" s="19">
        <v>2500</v>
      </c>
      <c r="G49" s="25" t="s">
        <v>52</v>
      </c>
    </row>
    <row r="50" spans="1:7" s="3" customFormat="1" x14ac:dyDescent="0.25">
      <c r="A50" s="36" t="s">
        <v>33</v>
      </c>
      <c r="B50" s="37"/>
      <c r="C50" s="37"/>
      <c r="D50" s="37"/>
      <c r="E50" s="4"/>
      <c r="F50" s="15" t="s">
        <v>18</v>
      </c>
      <c r="G50" s="13">
        <f>+E50*3000</f>
        <v>0</v>
      </c>
    </row>
    <row r="51" spans="1:7" x14ac:dyDescent="0.25">
      <c r="A51" s="82" t="s">
        <v>10</v>
      </c>
      <c r="B51" s="83"/>
      <c r="C51" s="83"/>
      <c r="D51" s="83"/>
      <c r="E51" s="83"/>
      <c r="F51" s="83"/>
      <c r="G51" s="7">
        <f>SUM(G50:G50)</f>
        <v>0</v>
      </c>
    </row>
    <row r="52" spans="1:7" ht="17.25" x14ac:dyDescent="0.25">
      <c r="A52" s="47" t="s">
        <v>61</v>
      </c>
      <c r="B52" s="48"/>
      <c r="C52" s="48"/>
      <c r="D52" s="48"/>
      <c r="E52" s="48"/>
      <c r="F52" s="48"/>
      <c r="G52" s="49"/>
    </row>
    <row r="53" spans="1:7" x14ac:dyDescent="0.25">
      <c r="A53" s="29" t="s">
        <v>53</v>
      </c>
      <c r="B53" s="30"/>
      <c r="C53" s="30"/>
      <c r="D53" s="30"/>
      <c r="E53" s="8"/>
      <c r="F53" s="26"/>
      <c r="G53" s="13">
        <f>+E53*20000</f>
        <v>0</v>
      </c>
    </row>
    <row r="54" spans="1:7" x14ac:dyDescent="0.25">
      <c r="A54" s="29" t="s">
        <v>54</v>
      </c>
      <c r="B54" s="30"/>
      <c r="C54" s="30"/>
      <c r="D54" s="30"/>
      <c r="E54" s="8"/>
      <c r="F54" s="26"/>
      <c r="G54" s="13">
        <f>+E54*25000</f>
        <v>0</v>
      </c>
    </row>
    <row r="55" spans="1:7" x14ac:dyDescent="0.25">
      <c r="A55" s="29" t="s">
        <v>55</v>
      </c>
      <c r="B55" s="30"/>
      <c r="C55" s="30"/>
      <c r="D55" s="30"/>
      <c r="E55" s="8"/>
      <c r="F55" s="26"/>
      <c r="G55" s="13">
        <f>+E55*30000</f>
        <v>0</v>
      </c>
    </row>
    <row r="56" spans="1:7" x14ac:dyDescent="0.25">
      <c r="A56" s="56" t="s">
        <v>56</v>
      </c>
      <c r="B56" s="57"/>
      <c r="C56" s="57"/>
      <c r="D56" s="57"/>
      <c r="E56" s="57"/>
      <c r="F56" s="58"/>
      <c r="G56" s="28">
        <f>SUM(G53:G55)</f>
        <v>0</v>
      </c>
    </row>
    <row r="57" spans="1:7" ht="17.25" x14ac:dyDescent="0.25">
      <c r="A57" s="47" t="s">
        <v>8</v>
      </c>
      <c r="B57" s="48"/>
      <c r="C57" s="48"/>
      <c r="D57" s="48"/>
      <c r="E57" s="48"/>
      <c r="F57" s="48"/>
      <c r="G57" s="49"/>
    </row>
    <row r="58" spans="1:7" ht="39" customHeight="1" x14ac:dyDescent="0.25">
      <c r="A58" s="53"/>
      <c r="B58" s="54"/>
      <c r="C58" s="54"/>
      <c r="D58" s="54"/>
      <c r="E58" s="54"/>
      <c r="F58" s="54"/>
      <c r="G58" s="55"/>
    </row>
    <row r="59" spans="1:7" ht="19.5" x14ac:dyDescent="0.25">
      <c r="A59" s="31" t="s">
        <v>19</v>
      </c>
      <c r="B59" s="32"/>
      <c r="C59" s="32"/>
      <c r="D59" s="32"/>
      <c r="E59" s="32"/>
      <c r="F59" s="32"/>
      <c r="G59" s="9">
        <f>+G22+G25+G45+G51</f>
        <v>0</v>
      </c>
    </row>
    <row r="60" spans="1:7" ht="19.5" x14ac:dyDescent="0.25">
      <c r="A60" s="31" t="s">
        <v>58</v>
      </c>
      <c r="B60" s="32"/>
      <c r="C60" s="32"/>
      <c r="D60" s="32"/>
      <c r="E60" s="32"/>
      <c r="F60" s="32"/>
      <c r="G60" s="27">
        <f>G56</f>
        <v>0</v>
      </c>
    </row>
    <row r="61" spans="1:7" ht="19.5" x14ac:dyDescent="0.25">
      <c r="A61" s="33" t="s">
        <v>57</v>
      </c>
      <c r="B61" s="34"/>
      <c r="C61" s="34"/>
      <c r="D61" s="34"/>
      <c r="E61" s="34"/>
      <c r="F61" s="35"/>
      <c r="G61" s="27">
        <f>SUM(G59:G60)</f>
        <v>0</v>
      </c>
    </row>
    <row r="62" spans="1:7" ht="15.75" x14ac:dyDescent="0.25">
      <c r="A62" s="38" t="s">
        <v>12</v>
      </c>
      <c r="B62" s="39"/>
      <c r="C62" s="39"/>
      <c r="D62" s="39"/>
      <c r="E62" s="39"/>
      <c r="F62" s="39"/>
      <c r="G62" s="40"/>
    </row>
    <row r="63" spans="1:7" ht="16.5" thickBot="1" x14ac:dyDescent="0.3">
      <c r="A63" s="79" t="s">
        <v>28</v>
      </c>
      <c r="B63" s="80"/>
      <c r="C63" s="80"/>
      <c r="D63" s="80"/>
      <c r="E63" s="80"/>
      <c r="F63" s="80"/>
      <c r="G63" s="81"/>
    </row>
  </sheetData>
  <sheetProtection selectLockedCells="1" selectUnlockedCells="1"/>
  <mergeCells count="74">
    <mergeCell ref="D15:G15"/>
    <mergeCell ref="A13:C13"/>
    <mergeCell ref="A15:C15"/>
    <mergeCell ref="B10:C10"/>
    <mergeCell ref="D10:G10"/>
    <mergeCell ref="A23:C23"/>
    <mergeCell ref="A16:C16"/>
    <mergeCell ref="A50:D50"/>
    <mergeCell ref="A43:G43"/>
    <mergeCell ref="A44:D44"/>
    <mergeCell ref="A34:G34"/>
    <mergeCell ref="A35:D35"/>
    <mergeCell ref="A17:G17"/>
    <mergeCell ref="A21:D21"/>
    <mergeCell ref="A24:C24"/>
    <mergeCell ref="A26:G26"/>
    <mergeCell ref="A47:D47"/>
    <mergeCell ref="A46:G46"/>
    <mergeCell ref="A42:D42"/>
    <mergeCell ref="A31:D31"/>
    <mergeCell ref="A32:D32"/>
    <mergeCell ref="B8:C8"/>
    <mergeCell ref="A63:G63"/>
    <mergeCell ref="A45:F45"/>
    <mergeCell ref="D11:G11"/>
    <mergeCell ref="A20:D20"/>
    <mergeCell ref="D14:G14"/>
    <mergeCell ref="A22:F22"/>
    <mergeCell ref="D13:G13"/>
    <mergeCell ref="A52:G52"/>
    <mergeCell ref="A25:F25"/>
    <mergeCell ref="A19:G19"/>
    <mergeCell ref="D16:G16"/>
    <mergeCell ref="A14:C14"/>
    <mergeCell ref="A51:F51"/>
    <mergeCell ref="A40:D40"/>
    <mergeCell ref="A41:D41"/>
    <mergeCell ref="A37:D37"/>
    <mergeCell ref="A1:G1"/>
    <mergeCell ref="E5:G5"/>
    <mergeCell ref="E6:G6"/>
    <mergeCell ref="A2:G2"/>
    <mergeCell ref="A12:G12"/>
    <mergeCell ref="B11:C11"/>
    <mergeCell ref="A3:G3"/>
    <mergeCell ref="B4:C4"/>
    <mergeCell ref="D4:G4"/>
    <mergeCell ref="B5:C6"/>
    <mergeCell ref="A5:A6"/>
    <mergeCell ref="B7:C7"/>
    <mergeCell ref="D7:G7"/>
    <mergeCell ref="D8:G8"/>
    <mergeCell ref="A9:G9"/>
    <mergeCell ref="A49:D49"/>
    <mergeCell ref="A48:D48"/>
    <mergeCell ref="A62:G62"/>
    <mergeCell ref="A18:G18"/>
    <mergeCell ref="A29:G29"/>
    <mergeCell ref="A36:G36"/>
    <mergeCell ref="A57:G57"/>
    <mergeCell ref="A59:F59"/>
    <mergeCell ref="A27:G27"/>
    <mergeCell ref="A28:D28"/>
    <mergeCell ref="A30:D30"/>
    <mergeCell ref="A33:D33"/>
    <mergeCell ref="A38:G38"/>
    <mergeCell ref="A39:D39"/>
    <mergeCell ref="A58:G58"/>
    <mergeCell ref="A56:F56"/>
    <mergeCell ref="A53:D53"/>
    <mergeCell ref="A54:D54"/>
    <mergeCell ref="A55:D55"/>
    <mergeCell ref="A60:F60"/>
    <mergeCell ref="A61:F61"/>
  </mergeCells>
  <pageMargins left="0.39370078740157483" right="0.39370078740157483" top="0.31496062992125984" bottom="0.31496062992125984" header="0.51181102362204722" footer="0.51181102362204722"/>
  <pageSetup paperSize="9" scale="73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BMM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Otthoni</dc:creator>
  <cp:lastModifiedBy>Waller Judit</cp:lastModifiedBy>
  <cp:lastPrinted>2026-02-24T11:47:00Z</cp:lastPrinted>
  <dcterms:created xsi:type="dcterms:W3CDTF">2014-05-07T21:27:40Z</dcterms:created>
  <dcterms:modified xsi:type="dcterms:W3CDTF">2026-02-26T15:52:52Z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f4bb52-9e9d-4296-940a-59002820a53c_Enabled">
    <vt:lpwstr>true</vt:lpwstr>
  </property>
  <property fmtid="{D5CDD505-2E9C-101B-9397-08002B2CF9AE}" pid="3" name="MSIP_Label_5bf4bb52-9e9d-4296-940a-59002820a53c_SetDate">
    <vt:lpwstr>2026-02-16T11:43:49Z</vt:lpwstr>
  </property>
  <property fmtid="{D5CDD505-2E9C-101B-9397-08002B2CF9AE}" pid="4" name="MSIP_Label_5bf4bb52-9e9d-4296-940a-59002820a53c_Method">
    <vt:lpwstr>Standard</vt:lpwstr>
  </property>
  <property fmtid="{D5CDD505-2E9C-101B-9397-08002B2CF9AE}" pid="5" name="MSIP_Label_5bf4bb52-9e9d-4296-940a-59002820a53c_Name">
    <vt:lpwstr>5bf4bb52-9e9d-4296-940a-59002820a53c</vt:lpwstr>
  </property>
  <property fmtid="{D5CDD505-2E9C-101B-9397-08002B2CF9AE}" pid="6" name="MSIP_Label_5bf4bb52-9e9d-4296-940a-59002820a53c_SiteId">
    <vt:lpwstr>cbeb3ecc-6f45-4183-b5a8-088140deae5d</vt:lpwstr>
  </property>
  <property fmtid="{D5CDD505-2E9C-101B-9397-08002B2CF9AE}" pid="7" name="MSIP_Label_5bf4bb52-9e9d-4296-940a-59002820a53c_ActionId">
    <vt:lpwstr>5e590c2d-0472-46a4-b4d2-bb9934a734c4</vt:lpwstr>
  </property>
  <property fmtid="{D5CDD505-2E9C-101B-9397-08002B2CF9AE}" pid="8" name="MSIP_Label_5bf4bb52-9e9d-4296-940a-59002820a53c_ContentBits">
    <vt:lpwstr>0</vt:lpwstr>
  </property>
  <property fmtid="{D5CDD505-2E9C-101B-9397-08002B2CF9AE}" pid="9" name="MSIP_Label_5bf4bb52-9e9d-4296-940a-59002820a53c_Tag">
    <vt:lpwstr>10, 3, 0, 1</vt:lpwstr>
  </property>
</Properties>
</file>